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788" activeTab="1"/>
  </bookViews>
  <sheets>
    <sheet name="ЗПП" sheetId="1" r:id="rId1"/>
    <sheet name="ППП" sheetId="2" r:id="rId2"/>
  </sheets>
  <definedNames>
    <definedName name="_xlnm.Print_Titles" localSheetId="1">'ППП'!$5:$8</definedName>
  </definedNames>
  <calcPr fullCalcOnLoad="1" refMode="R1C1"/>
</workbook>
</file>

<file path=xl/comments2.xml><?xml version="1.0" encoding="utf-8"?>
<comments xmlns="http://schemas.openxmlformats.org/spreadsheetml/2006/main">
  <authors>
    <author>Irina</author>
  </authors>
  <commentList>
    <comment ref="J26" authorId="0">
      <text>
        <r>
          <rPr>
            <b/>
            <sz val="8"/>
            <rFont val="Tahoma"/>
            <family val="2"/>
          </rPr>
          <t>Irina: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<sst xmlns="http://schemas.openxmlformats.org/spreadsheetml/2006/main" count="115" uniqueCount="47">
  <si>
    <t>№ з/п</t>
  </si>
  <si>
    <t>Перелік предметів</t>
  </si>
  <si>
    <t xml:space="preserve">Середній бал </t>
  </si>
  <si>
    <t>початковий</t>
  </si>
  <si>
    <t>середній</t>
  </si>
  <si>
    <t>достатній</t>
  </si>
  <si>
    <t>високий</t>
  </si>
  <si>
    <t>Вивчали предмет</t>
  </si>
  <si>
    <t>Всього</t>
  </si>
  <si>
    <t>В т.ч.</t>
  </si>
  <si>
    <t>Атестовано</t>
  </si>
  <si>
    <t>Неатестовано</t>
  </si>
  <si>
    <t xml:space="preserve">Кількість </t>
  </si>
  <si>
    <t>% до числа атестованих</t>
  </si>
  <si>
    <t>Група</t>
  </si>
  <si>
    <t>Аналіз результатів навчальної діяльності</t>
  </si>
  <si>
    <t>Загальна кількість:</t>
  </si>
  <si>
    <t>Матеріалознавство</t>
  </si>
  <si>
    <t>Виробниче навчання</t>
  </si>
  <si>
    <t xml:space="preserve"> </t>
  </si>
  <si>
    <t xml:space="preserve"> Інформаційні технології </t>
  </si>
  <si>
    <t>Ужгородського вищого комерційного училища КНТЕУ</t>
  </si>
  <si>
    <t xml:space="preserve">Основи галузевої економіки та підприємництва </t>
  </si>
  <si>
    <t xml:space="preserve">Виробниче навчання  </t>
  </si>
  <si>
    <t xml:space="preserve">Технологія касових операцій </t>
  </si>
  <si>
    <t>Директор УВКУ КНТЕУ         ______________________________________ Л.П.Гондорчин</t>
  </si>
  <si>
    <t>Іноземна мова за професійним спрямуванням</t>
  </si>
  <si>
    <t>Професія   "Покоївка, адміністратор, агент з організації туризму"</t>
  </si>
  <si>
    <t>Основи конструювання одягу</t>
  </si>
  <si>
    <t>Технологія виготовлення швейних виробів (Технологія виготовлення одягу)</t>
  </si>
  <si>
    <t>Економіка підприємств</t>
  </si>
  <si>
    <t>Бухгалтерський облік (основи бухгалтерського обліку)</t>
  </si>
  <si>
    <t>Основи правових знань (основи трудового законодавства)</t>
  </si>
  <si>
    <t>Середній показник</t>
  </si>
  <si>
    <t>Професійно-теоретична підготовка (середній показник)</t>
  </si>
  <si>
    <t>Середній показник (з професії):</t>
  </si>
  <si>
    <t xml:space="preserve">Методист                                 ______________________________________  І.В.Кучер </t>
  </si>
  <si>
    <t>із професійної підготовки за І семестр 2020/2021 навчальний рік</t>
  </si>
  <si>
    <t>Лідія Гондорчин</t>
  </si>
  <si>
    <t>Професія "Обліковець з реєстрації бухгалтерських даних, касир в банку"</t>
  </si>
  <si>
    <t>Технологія обслуговування в готелях та туристичних комплексах (Технологія  обслуговування в сфері туризму)</t>
  </si>
  <si>
    <t>Перукарська справа                           (Візажна справа)</t>
  </si>
  <si>
    <t>Заступник директора з НВР ________________________________  Оксана Корнієнко</t>
  </si>
  <si>
    <t>Рівень компетентності здобувачів освіти</t>
  </si>
  <si>
    <t xml:space="preserve">Професії: "Перукар (перукар-модельєр)"; "Перукар (перукар-модельєр), візажист" </t>
  </si>
  <si>
    <t>Професії: "Швачка"; "Швачка, кравець"; "Вишивальник, кравець"</t>
  </si>
  <si>
    <t>із загальнопрофесійної підготовки за  І семестр   2020/2021 навчальний  рік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</si>
</sst>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.0%"/>
    <numFmt numFmtId="216" formatCode="[$-FC19]d\ mmmm\ yyyy\ &quot;г.&quot;"/>
    <numFmt numFmtId="217" formatCode="[$-422]d\ mmmm\ yyyy&quot; р.&quot;"/>
  </numFmts>
  <fonts count="4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1" fontId="2" fillId="0" borderId="11" xfId="0" applyNumberFormat="1" applyFont="1" applyBorder="1" applyAlignment="1">
      <alignment horizontal="center" vertical="center"/>
    </xf>
    <xf numFmtId="210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 vertical="center"/>
    </xf>
    <xf numFmtId="210" fontId="5" fillId="0" borderId="11" xfId="0" applyNumberFormat="1" applyFont="1" applyBorder="1" applyAlignment="1">
      <alignment horizontal="center" vertical="center"/>
    </xf>
    <xf numFmtId="1" fontId="4" fillId="32" borderId="11" xfId="0" applyNumberFormat="1" applyFont="1" applyFill="1" applyBorder="1" applyAlignment="1">
      <alignment horizontal="center" vertical="center"/>
    </xf>
    <xf numFmtId="2" fontId="4" fillId="32" borderId="11" xfId="0" applyNumberFormat="1" applyFont="1" applyFill="1" applyBorder="1" applyAlignment="1">
      <alignment horizontal="center" vertical="center"/>
    </xf>
    <xf numFmtId="210" fontId="4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2" fontId="4" fillId="32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10" fontId="2" fillId="0" borderId="10" xfId="0" applyNumberFormat="1" applyFont="1" applyBorder="1" applyAlignment="1">
      <alignment horizontal="center" vertical="center"/>
    </xf>
    <xf numFmtId="210" fontId="4" fillId="32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10" fontId="2" fillId="0" borderId="11" xfId="0" applyNumberFormat="1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32" borderId="11" xfId="0" applyFont="1" applyFill="1" applyBorder="1" applyAlignment="1">
      <alignment horizontal="left" vertical="center"/>
    </xf>
    <xf numFmtId="215" fontId="2" fillId="0" borderId="11" xfId="0" applyNumberFormat="1" applyFont="1" applyBorder="1" applyAlignment="1">
      <alignment horizontal="center" vertical="center"/>
    </xf>
    <xf numFmtId="215" fontId="2" fillId="0" borderId="11" xfId="0" applyNumberFormat="1" applyFont="1" applyBorder="1" applyAlignment="1">
      <alignment horizontal="center"/>
    </xf>
    <xf numFmtId="215" fontId="4" fillId="32" borderId="11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215" fontId="4" fillId="32" borderId="10" xfId="0" applyNumberFormat="1" applyFont="1" applyFill="1" applyBorder="1" applyAlignment="1">
      <alignment horizontal="center" vertical="center"/>
    </xf>
    <xf numFmtId="215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210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215" fontId="2" fillId="33" borderId="11" xfId="0" applyNumberFormat="1" applyFont="1" applyFill="1" applyBorder="1" applyAlignment="1">
      <alignment horizontal="center" vertical="center"/>
    </xf>
    <xf numFmtId="210" fontId="2" fillId="33" borderId="11" xfId="0" applyNumberFormat="1" applyFont="1" applyFill="1" applyBorder="1" applyAlignment="1">
      <alignment horizontal="center" vertical="center"/>
    </xf>
    <xf numFmtId="215" fontId="5" fillId="0" borderId="11" xfId="0" applyNumberFormat="1" applyFont="1" applyBorder="1" applyAlignment="1">
      <alignment horizontal="center" vertical="center"/>
    </xf>
    <xf numFmtId="215" fontId="5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2" fontId="10" fillId="0" borderId="0" xfId="0" applyNumberFormat="1" applyFont="1" applyBorder="1" applyAlignment="1">
      <alignment horizontal="center" vertical="center"/>
    </xf>
    <xf numFmtId="210" fontId="10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" fontId="4" fillId="34" borderId="11" xfId="0" applyNumberFormat="1" applyFont="1" applyFill="1" applyBorder="1" applyAlignment="1">
      <alignment horizontal="center" vertical="center"/>
    </xf>
    <xf numFmtId="210" fontId="4" fillId="34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0" fontId="2" fillId="0" borderId="11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/>
    </xf>
    <xf numFmtId="10" fontId="2" fillId="0" borderId="11" xfId="0" applyNumberFormat="1" applyFont="1" applyBorder="1" applyAlignment="1">
      <alignment horizontal="center"/>
    </xf>
    <xf numFmtId="10" fontId="4" fillId="32" borderId="11" xfId="0" applyNumberFormat="1" applyFont="1" applyFill="1" applyBorder="1" applyAlignment="1">
      <alignment horizontal="center" vertical="center"/>
    </xf>
    <xf numFmtId="215" fontId="2" fillId="0" borderId="11" xfId="0" applyNumberFormat="1" applyFont="1" applyBorder="1" applyAlignment="1">
      <alignment horizontal="center" vertical="center" wrapText="1"/>
    </xf>
    <xf numFmtId="215" fontId="2" fillId="0" borderId="14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9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15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0" fontId="4" fillId="32" borderId="17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4" fillId="35" borderId="17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3">
      <selection activeCell="G5" sqref="G5:N5"/>
    </sheetView>
  </sheetViews>
  <sheetFormatPr defaultColWidth="9.140625" defaultRowHeight="12.75"/>
  <cols>
    <col min="1" max="1" width="3.421875" style="0" customWidth="1"/>
    <col min="2" max="2" width="22.7109375" style="0" customWidth="1"/>
    <col min="3" max="3" width="4.7109375" style="0" customWidth="1"/>
    <col min="4" max="7" width="7.7109375" style="0" customWidth="1"/>
    <col min="8" max="8" width="8.28125" style="0" customWidth="1"/>
    <col min="9" max="9" width="7.7109375" style="0" customWidth="1"/>
    <col min="10" max="10" width="8.8515625" style="0" customWidth="1"/>
    <col min="11" max="15" width="7.7109375" style="0" customWidth="1"/>
  </cols>
  <sheetData>
    <row r="1" spans="1:15" ht="40.5" customHeight="1">
      <c r="A1" s="123" t="s">
        <v>15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ht="16.5" customHeight="1">
      <c r="A2" s="123" t="s">
        <v>21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 ht="16.5" customHeight="1">
      <c r="A3" s="123" t="s">
        <v>46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>
      <c r="A5" s="124" t="s">
        <v>0</v>
      </c>
      <c r="B5" s="127" t="s">
        <v>1</v>
      </c>
      <c r="C5" s="116" t="s">
        <v>14</v>
      </c>
      <c r="D5" s="103" t="s">
        <v>7</v>
      </c>
      <c r="E5" s="104"/>
      <c r="F5" s="105"/>
      <c r="G5" s="109" t="s">
        <v>43</v>
      </c>
      <c r="H5" s="109"/>
      <c r="I5" s="109"/>
      <c r="J5" s="109"/>
      <c r="K5" s="109"/>
      <c r="L5" s="109"/>
      <c r="M5" s="109"/>
      <c r="N5" s="109"/>
      <c r="O5" s="130" t="s">
        <v>2</v>
      </c>
    </row>
    <row r="6" spans="1:15" ht="8.25" customHeight="1">
      <c r="A6" s="125"/>
      <c r="B6" s="128"/>
      <c r="C6" s="117"/>
      <c r="D6" s="106"/>
      <c r="E6" s="107"/>
      <c r="F6" s="108"/>
      <c r="G6" s="99" t="s">
        <v>3</v>
      </c>
      <c r="H6" s="100"/>
      <c r="I6" s="99" t="s">
        <v>4</v>
      </c>
      <c r="J6" s="100"/>
      <c r="K6" s="99" t="s">
        <v>5</v>
      </c>
      <c r="L6" s="100"/>
      <c r="M6" s="99" t="s">
        <v>6</v>
      </c>
      <c r="N6" s="100"/>
      <c r="O6" s="131"/>
    </row>
    <row r="7" spans="1:15" ht="15" customHeight="1">
      <c r="A7" s="125"/>
      <c r="B7" s="128"/>
      <c r="C7" s="117"/>
      <c r="D7" s="98" t="s">
        <v>8</v>
      </c>
      <c r="E7" s="110" t="s">
        <v>9</v>
      </c>
      <c r="F7" s="110"/>
      <c r="G7" s="101"/>
      <c r="H7" s="102"/>
      <c r="I7" s="101"/>
      <c r="J7" s="102"/>
      <c r="K7" s="101"/>
      <c r="L7" s="102"/>
      <c r="M7" s="101"/>
      <c r="N7" s="102"/>
      <c r="O7" s="131"/>
    </row>
    <row r="8" spans="1:15" ht="73.5" customHeight="1">
      <c r="A8" s="126"/>
      <c r="B8" s="129"/>
      <c r="C8" s="118"/>
      <c r="D8" s="98"/>
      <c r="E8" s="65" t="s">
        <v>10</v>
      </c>
      <c r="F8" s="66" t="s">
        <v>11</v>
      </c>
      <c r="G8" s="65" t="s">
        <v>12</v>
      </c>
      <c r="H8" s="65" t="s">
        <v>13</v>
      </c>
      <c r="I8" s="65" t="s">
        <v>12</v>
      </c>
      <c r="J8" s="65" t="s">
        <v>13</v>
      </c>
      <c r="K8" s="65" t="s">
        <v>12</v>
      </c>
      <c r="L8" s="65" t="s">
        <v>13</v>
      </c>
      <c r="M8" s="65" t="s">
        <v>12</v>
      </c>
      <c r="N8" s="65" t="s">
        <v>13</v>
      </c>
      <c r="O8" s="132"/>
    </row>
    <row r="9" spans="1:15" ht="18.75" customHeight="1">
      <c r="A9" s="67"/>
      <c r="B9" s="114" t="s">
        <v>22</v>
      </c>
      <c r="C9" s="84">
        <v>1</v>
      </c>
      <c r="D9" s="69">
        <v>30</v>
      </c>
      <c r="E9" s="68">
        <v>30</v>
      </c>
      <c r="F9" s="73">
        <v>0</v>
      </c>
      <c r="G9" s="68">
        <v>0</v>
      </c>
      <c r="H9" s="74">
        <v>0</v>
      </c>
      <c r="I9" s="68">
        <v>12</v>
      </c>
      <c r="J9" s="78">
        <v>0.4</v>
      </c>
      <c r="K9" s="68">
        <v>14</v>
      </c>
      <c r="L9" s="78">
        <v>0.467</v>
      </c>
      <c r="M9" s="68">
        <v>4</v>
      </c>
      <c r="N9" s="78">
        <v>0.133</v>
      </c>
      <c r="O9" s="70">
        <v>7.2</v>
      </c>
    </row>
    <row r="10" spans="1:17" ht="15.75" customHeight="1">
      <c r="A10" s="111"/>
      <c r="B10" s="115"/>
      <c r="C10" s="87">
        <v>2</v>
      </c>
      <c r="D10" s="2">
        <v>15</v>
      </c>
      <c r="E10" s="6">
        <v>15</v>
      </c>
      <c r="F10" s="12">
        <v>0</v>
      </c>
      <c r="G10" s="6">
        <v>0</v>
      </c>
      <c r="H10" s="75">
        <v>0</v>
      </c>
      <c r="I10" s="6">
        <v>4</v>
      </c>
      <c r="J10" s="36">
        <v>0.267</v>
      </c>
      <c r="K10" s="6">
        <v>11</v>
      </c>
      <c r="L10" s="36">
        <v>0.733</v>
      </c>
      <c r="M10" s="6">
        <v>0</v>
      </c>
      <c r="N10" s="36">
        <v>0</v>
      </c>
      <c r="O10" s="13">
        <v>7.5</v>
      </c>
      <c r="Q10" s="23"/>
    </row>
    <row r="11" spans="1:19" ht="15.75" customHeight="1">
      <c r="A11" s="111"/>
      <c r="B11" s="115"/>
      <c r="C11" s="87">
        <v>3</v>
      </c>
      <c r="D11" s="2">
        <v>30</v>
      </c>
      <c r="E11" s="6">
        <v>30</v>
      </c>
      <c r="F11" s="12">
        <v>0</v>
      </c>
      <c r="G11" s="6">
        <v>0</v>
      </c>
      <c r="H11" s="75">
        <v>0</v>
      </c>
      <c r="I11" s="6">
        <v>19</v>
      </c>
      <c r="J11" s="36">
        <v>0.633</v>
      </c>
      <c r="K11" s="6">
        <v>9</v>
      </c>
      <c r="L11" s="36">
        <v>0.3</v>
      </c>
      <c r="M11" s="6">
        <v>2</v>
      </c>
      <c r="N11" s="36">
        <v>0.007</v>
      </c>
      <c r="O11" s="13">
        <v>6.6</v>
      </c>
      <c r="P11" s="34" t="s">
        <v>19</v>
      </c>
      <c r="Q11" s="23"/>
      <c r="S11" s="34" t="s">
        <v>19</v>
      </c>
    </row>
    <row r="12" spans="1:15" ht="15.75" customHeight="1">
      <c r="A12" s="111"/>
      <c r="B12" s="115"/>
      <c r="C12" s="86">
        <v>6</v>
      </c>
      <c r="D12" s="10">
        <v>30</v>
      </c>
      <c r="E12" s="10">
        <v>30</v>
      </c>
      <c r="F12" s="10">
        <v>0</v>
      </c>
      <c r="G12" s="10">
        <v>0</v>
      </c>
      <c r="H12" s="76">
        <v>0</v>
      </c>
      <c r="I12" s="10">
        <v>3</v>
      </c>
      <c r="J12" s="37">
        <v>0.1</v>
      </c>
      <c r="K12" s="10">
        <v>23</v>
      </c>
      <c r="L12" s="37">
        <v>0.767</v>
      </c>
      <c r="M12" s="10">
        <v>4</v>
      </c>
      <c r="N12" s="37">
        <v>0.133</v>
      </c>
      <c r="O12" s="10">
        <v>8.3</v>
      </c>
    </row>
    <row r="13" spans="1:15" ht="15.75" customHeight="1">
      <c r="A13" s="111"/>
      <c r="B13" s="115"/>
      <c r="C13" s="86">
        <v>9</v>
      </c>
      <c r="D13" s="10">
        <v>30</v>
      </c>
      <c r="E13" s="10">
        <v>30</v>
      </c>
      <c r="F13" s="10">
        <v>0</v>
      </c>
      <c r="G13" s="10">
        <v>0</v>
      </c>
      <c r="H13" s="76">
        <v>0</v>
      </c>
      <c r="I13" s="10">
        <v>5</v>
      </c>
      <c r="J13" s="37">
        <v>0.167</v>
      </c>
      <c r="K13" s="10">
        <v>20</v>
      </c>
      <c r="L13" s="37">
        <v>0.666</v>
      </c>
      <c r="M13" s="10">
        <v>5</v>
      </c>
      <c r="N13" s="37">
        <v>0.167</v>
      </c>
      <c r="O13" s="10">
        <v>7.9</v>
      </c>
    </row>
    <row r="14" spans="1:15" ht="15.75" customHeight="1">
      <c r="A14" s="111"/>
      <c r="B14" s="115"/>
      <c r="C14" s="86">
        <v>7</v>
      </c>
      <c r="D14" s="10">
        <v>7</v>
      </c>
      <c r="E14" s="10">
        <v>7</v>
      </c>
      <c r="F14" s="10">
        <v>0</v>
      </c>
      <c r="G14" s="10">
        <v>0</v>
      </c>
      <c r="H14" s="76">
        <v>0</v>
      </c>
      <c r="I14" s="10">
        <v>0</v>
      </c>
      <c r="J14" s="37">
        <v>0</v>
      </c>
      <c r="K14" s="10">
        <v>5</v>
      </c>
      <c r="L14" s="37">
        <v>0.714</v>
      </c>
      <c r="M14" s="10">
        <v>2</v>
      </c>
      <c r="N14" s="37">
        <v>0.286</v>
      </c>
      <c r="O14" s="10">
        <v>9</v>
      </c>
    </row>
    <row r="15" spans="1:15" ht="15.75" customHeight="1">
      <c r="A15" s="111"/>
      <c r="B15" s="115"/>
      <c r="C15" s="86">
        <v>16</v>
      </c>
      <c r="D15" s="10">
        <v>29</v>
      </c>
      <c r="E15" s="10">
        <v>29</v>
      </c>
      <c r="F15" s="10">
        <v>0</v>
      </c>
      <c r="G15" s="10">
        <v>0</v>
      </c>
      <c r="H15" s="76">
        <v>0</v>
      </c>
      <c r="I15" s="10">
        <v>20</v>
      </c>
      <c r="J15" s="37">
        <v>0.69</v>
      </c>
      <c r="K15" s="10">
        <v>7</v>
      </c>
      <c r="L15" s="37">
        <v>0.241</v>
      </c>
      <c r="M15" s="10">
        <v>2</v>
      </c>
      <c r="N15" s="37">
        <v>0.069</v>
      </c>
      <c r="O15" s="10">
        <v>6.4</v>
      </c>
    </row>
    <row r="16" spans="1:19" ht="30.75" customHeight="1">
      <c r="A16" s="119" t="s">
        <v>16</v>
      </c>
      <c r="B16" s="120"/>
      <c r="C16" s="35"/>
      <c r="D16" s="17">
        <f>SUM(D9:D15)</f>
        <v>171</v>
      </c>
      <c r="E16" s="17">
        <f>SUM(E9:E15)</f>
        <v>171</v>
      </c>
      <c r="F16" s="17">
        <v>0</v>
      </c>
      <c r="G16" s="17">
        <f>SUM(G10:G11)</f>
        <v>0</v>
      </c>
      <c r="H16" s="77">
        <f>SUM(G16*100)/E16</f>
        <v>0</v>
      </c>
      <c r="I16" s="17">
        <f>SUM(I9:I15)</f>
        <v>63</v>
      </c>
      <c r="J16" s="38">
        <v>0.368</v>
      </c>
      <c r="K16" s="17">
        <f>SUM(K9:K15)</f>
        <v>89</v>
      </c>
      <c r="L16" s="38">
        <v>0.52</v>
      </c>
      <c r="M16" s="17">
        <f>SUM(M9:M15)</f>
        <v>19</v>
      </c>
      <c r="N16" s="38">
        <v>0.112</v>
      </c>
      <c r="O16" s="19">
        <f>AVERAGE(O9:O15)</f>
        <v>7.557142857142857</v>
      </c>
      <c r="S16" t="s">
        <v>19</v>
      </c>
    </row>
    <row r="17" spans="1:15" ht="15.75" customHeight="1">
      <c r="A17" s="112">
        <v>2</v>
      </c>
      <c r="B17" s="114" t="s">
        <v>20</v>
      </c>
      <c r="C17" s="87">
        <v>1</v>
      </c>
      <c r="D17" s="2">
        <v>30</v>
      </c>
      <c r="E17" s="6">
        <v>30</v>
      </c>
      <c r="F17" s="12">
        <v>0</v>
      </c>
      <c r="G17" s="6">
        <v>0</v>
      </c>
      <c r="H17" s="74">
        <v>0</v>
      </c>
      <c r="I17" s="6">
        <v>18</v>
      </c>
      <c r="J17" s="78">
        <v>0.6</v>
      </c>
      <c r="K17" s="6">
        <v>10</v>
      </c>
      <c r="L17" s="78">
        <v>0.333</v>
      </c>
      <c r="M17" s="6">
        <v>2</v>
      </c>
      <c r="N17" s="78">
        <v>0.067</v>
      </c>
      <c r="O17" s="13">
        <v>6.8</v>
      </c>
    </row>
    <row r="18" spans="1:15" ht="15.75" customHeight="1">
      <c r="A18" s="113"/>
      <c r="B18" s="115"/>
      <c r="C18" s="87">
        <v>2</v>
      </c>
      <c r="D18" s="2">
        <v>15</v>
      </c>
      <c r="E18" s="6">
        <v>15</v>
      </c>
      <c r="F18" s="12">
        <v>0</v>
      </c>
      <c r="G18" s="6">
        <v>0</v>
      </c>
      <c r="H18" s="75">
        <v>0</v>
      </c>
      <c r="I18" s="6">
        <v>3</v>
      </c>
      <c r="J18" s="36">
        <v>0.2</v>
      </c>
      <c r="K18" s="6">
        <v>10</v>
      </c>
      <c r="L18" s="36">
        <v>0.667</v>
      </c>
      <c r="M18" s="6">
        <v>2</v>
      </c>
      <c r="N18" s="36">
        <v>0.133</v>
      </c>
      <c r="O18" s="13">
        <v>7.7</v>
      </c>
    </row>
    <row r="19" spans="1:15" ht="15">
      <c r="A19" s="113"/>
      <c r="B19" s="115"/>
      <c r="C19" s="87">
        <v>3</v>
      </c>
      <c r="D19" s="2">
        <v>30</v>
      </c>
      <c r="E19" s="6">
        <v>30</v>
      </c>
      <c r="F19" s="12">
        <v>0</v>
      </c>
      <c r="G19" s="6">
        <v>0</v>
      </c>
      <c r="H19" s="75">
        <v>0</v>
      </c>
      <c r="I19" s="6">
        <v>20</v>
      </c>
      <c r="J19" s="36">
        <v>0.667</v>
      </c>
      <c r="K19" s="6">
        <v>9</v>
      </c>
      <c r="L19" s="36">
        <v>0.3</v>
      </c>
      <c r="M19" s="6">
        <v>1</v>
      </c>
      <c r="N19" s="36">
        <v>0.033</v>
      </c>
      <c r="O19" s="13">
        <v>6.2</v>
      </c>
    </row>
    <row r="20" spans="1:16" ht="15">
      <c r="A20" s="113"/>
      <c r="B20" s="115"/>
      <c r="C20" s="86">
        <v>6</v>
      </c>
      <c r="D20" s="10">
        <v>30</v>
      </c>
      <c r="E20" s="10">
        <v>30</v>
      </c>
      <c r="F20" s="10">
        <v>0</v>
      </c>
      <c r="G20" s="10">
        <v>0</v>
      </c>
      <c r="H20" s="76">
        <v>0</v>
      </c>
      <c r="I20" s="10">
        <v>1</v>
      </c>
      <c r="J20" s="37">
        <v>0.033</v>
      </c>
      <c r="K20" s="10">
        <v>26</v>
      </c>
      <c r="L20" s="37">
        <v>0.867</v>
      </c>
      <c r="M20" s="10">
        <v>3</v>
      </c>
      <c r="N20" s="37">
        <v>0.1</v>
      </c>
      <c r="O20" s="10">
        <v>8.1</v>
      </c>
      <c r="P20" s="79"/>
    </row>
    <row r="21" spans="1:18" ht="15">
      <c r="A21" s="113"/>
      <c r="B21" s="115"/>
      <c r="C21" s="86">
        <v>9</v>
      </c>
      <c r="D21" s="10">
        <v>30</v>
      </c>
      <c r="E21" s="10">
        <v>30</v>
      </c>
      <c r="F21" s="10">
        <v>0</v>
      </c>
      <c r="G21" s="10">
        <v>0</v>
      </c>
      <c r="H21" s="76">
        <v>0</v>
      </c>
      <c r="I21" s="10">
        <v>12</v>
      </c>
      <c r="J21" s="37">
        <v>0.4</v>
      </c>
      <c r="K21" s="10">
        <v>14</v>
      </c>
      <c r="L21" s="37">
        <v>0.467</v>
      </c>
      <c r="M21" s="10">
        <v>4</v>
      </c>
      <c r="N21" s="37">
        <v>0.133</v>
      </c>
      <c r="O21" s="10">
        <v>7.3</v>
      </c>
      <c r="R21" s="34" t="s">
        <v>19</v>
      </c>
    </row>
    <row r="22" spans="1:18" ht="15">
      <c r="A22" s="113"/>
      <c r="B22" s="115"/>
      <c r="C22" s="86">
        <v>7</v>
      </c>
      <c r="D22" s="10">
        <v>7</v>
      </c>
      <c r="E22" s="10">
        <v>7</v>
      </c>
      <c r="F22" s="10">
        <v>0</v>
      </c>
      <c r="G22" s="10">
        <v>0</v>
      </c>
      <c r="H22" s="76">
        <v>0</v>
      </c>
      <c r="I22" s="10">
        <v>0</v>
      </c>
      <c r="J22" s="37">
        <v>0</v>
      </c>
      <c r="K22" s="10">
        <v>5</v>
      </c>
      <c r="L22" s="37">
        <v>0.714</v>
      </c>
      <c r="M22" s="10">
        <v>2</v>
      </c>
      <c r="N22" s="37">
        <v>0.286</v>
      </c>
      <c r="O22" s="10">
        <v>8.7</v>
      </c>
      <c r="R22" s="34"/>
    </row>
    <row r="23" spans="1:19" ht="15">
      <c r="A23" s="113"/>
      <c r="B23" s="115"/>
      <c r="C23" s="86">
        <v>16</v>
      </c>
      <c r="D23" s="10">
        <v>29</v>
      </c>
      <c r="E23" s="10">
        <v>29</v>
      </c>
      <c r="F23" s="10">
        <v>0</v>
      </c>
      <c r="G23" s="10">
        <v>0</v>
      </c>
      <c r="H23" s="76">
        <v>0</v>
      </c>
      <c r="I23" s="10">
        <v>14</v>
      </c>
      <c r="J23" s="37">
        <v>0.482</v>
      </c>
      <c r="K23" s="10">
        <v>14</v>
      </c>
      <c r="L23" s="37">
        <v>0.482</v>
      </c>
      <c r="M23" s="10">
        <v>1</v>
      </c>
      <c r="N23" s="37">
        <v>0.036</v>
      </c>
      <c r="O23" s="10">
        <v>6.5</v>
      </c>
      <c r="R23" s="34"/>
      <c r="S23" t="s">
        <v>19</v>
      </c>
    </row>
    <row r="24" spans="1:16" ht="33" customHeight="1">
      <c r="A24" s="96" t="s">
        <v>16</v>
      </c>
      <c r="B24" s="97"/>
      <c r="C24" s="35"/>
      <c r="D24" s="17">
        <f>SUM(D17:D23)</f>
        <v>171</v>
      </c>
      <c r="E24" s="17">
        <f>SUM(E17:E23)</f>
        <v>171</v>
      </c>
      <c r="F24" s="17">
        <f>SUM(F17:F19)</f>
        <v>0</v>
      </c>
      <c r="G24" s="17">
        <f>SUM(G17:G23)</f>
        <v>0</v>
      </c>
      <c r="H24" s="38">
        <v>0</v>
      </c>
      <c r="I24" s="17">
        <f>SUM(I17:I23)</f>
        <v>68</v>
      </c>
      <c r="J24" s="38">
        <v>0.397</v>
      </c>
      <c r="K24" s="17">
        <f>SUM(K17:K23)</f>
        <v>88</v>
      </c>
      <c r="L24" s="38">
        <v>0.514</v>
      </c>
      <c r="M24" s="17">
        <f>SUM(M17:M23)</f>
        <v>15</v>
      </c>
      <c r="N24" s="38">
        <v>0.089</v>
      </c>
      <c r="O24" s="19">
        <f>AVERAGE(O17:O23)</f>
        <v>7.328571428571428</v>
      </c>
      <c r="P24" t="s">
        <v>19</v>
      </c>
    </row>
    <row r="25" spans="1:15" ht="23.25" customHeight="1">
      <c r="A25" s="94">
        <v>3</v>
      </c>
      <c r="B25" s="95" t="s">
        <v>32</v>
      </c>
      <c r="C25" s="87">
        <v>1</v>
      </c>
      <c r="D25" s="2">
        <v>30</v>
      </c>
      <c r="E25" s="6">
        <v>30</v>
      </c>
      <c r="F25" s="12">
        <v>0</v>
      </c>
      <c r="G25" s="6">
        <v>0</v>
      </c>
      <c r="H25" s="74">
        <v>0</v>
      </c>
      <c r="I25" s="6">
        <v>13</v>
      </c>
      <c r="J25" s="78">
        <v>0.433</v>
      </c>
      <c r="K25" s="6">
        <v>15</v>
      </c>
      <c r="L25" s="78">
        <v>0.5</v>
      </c>
      <c r="M25" s="6">
        <v>2</v>
      </c>
      <c r="N25" s="78">
        <v>0.067</v>
      </c>
      <c r="O25" s="13">
        <v>7</v>
      </c>
    </row>
    <row r="26" spans="1:16" ht="15">
      <c r="A26" s="94"/>
      <c r="B26" s="95"/>
      <c r="C26" s="87">
        <v>2</v>
      </c>
      <c r="D26" s="2">
        <v>15</v>
      </c>
      <c r="E26" s="6">
        <v>15</v>
      </c>
      <c r="F26" s="12">
        <v>0</v>
      </c>
      <c r="G26" s="6">
        <v>0</v>
      </c>
      <c r="H26" s="75">
        <v>0</v>
      </c>
      <c r="I26" s="6">
        <v>0</v>
      </c>
      <c r="J26" s="36">
        <v>0</v>
      </c>
      <c r="K26" s="6">
        <v>13</v>
      </c>
      <c r="L26" s="36">
        <v>0.867</v>
      </c>
      <c r="M26" s="6">
        <v>2</v>
      </c>
      <c r="N26" s="36">
        <v>0.133</v>
      </c>
      <c r="O26" s="13">
        <v>8.5</v>
      </c>
      <c r="P26" s="34" t="s">
        <v>19</v>
      </c>
    </row>
    <row r="27" spans="1:15" ht="18.75" customHeight="1">
      <c r="A27" s="94"/>
      <c r="B27" s="95"/>
      <c r="C27" s="87">
        <v>3</v>
      </c>
      <c r="D27" s="2">
        <v>30</v>
      </c>
      <c r="E27" s="6">
        <v>30</v>
      </c>
      <c r="F27" s="12">
        <v>0</v>
      </c>
      <c r="G27" s="6">
        <v>0</v>
      </c>
      <c r="H27" s="75">
        <v>0</v>
      </c>
      <c r="I27" s="6">
        <v>16</v>
      </c>
      <c r="J27" s="36">
        <v>0.533</v>
      </c>
      <c r="K27" s="6">
        <v>13</v>
      </c>
      <c r="L27" s="36">
        <v>0.434</v>
      </c>
      <c r="M27" s="6">
        <v>1</v>
      </c>
      <c r="N27" s="36">
        <v>0.033</v>
      </c>
      <c r="O27" s="13">
        <v>5.9</v>
      </c>
    </row>
    <row r="28" spans="1:15" s="62" customFormat="1" ht="12.75" customHeight="1">
      <c r="A28" s="94"/>
      <c r="B28" s="95"/>
      <c r="C28" s="86">
        <v>6</v>
      </c>
      <c r="D28" s="10">
        <v>30</v>
      </c>
      <c r="E28" s="10">
        <v>30</v>
      </c>
      <c r="F28" s="10">
        <v>0</v>
      </c>
      <c r="G28" s="10">
        <v>0</v>
      </c>
      <c r="H28" s="76">
        <v>0</v>
      </c>
      <c r="I28" s="10">
        <v>0</v>
      </c>
      <c r="J28" s="37">
        <v>0</v>
      </c>
      <c r="K28" s="10">
        <v>26</v>
      </c>
      <c r="L28" s="37">
        <v>0.867</v>
      </c>
      <c r="M28" s="10">
        <v>4</v>
      </c>
      <c r="N28" s="37">
        <v>0.133</v>
      </c>
      <c r="O28" s="10">
        <v>8.7</v>
      </c>
    </row>
    <row r="29" spans="1:19" s="62" customFormat="1" ht="17.25">
      <c r="A29" s="94"/>
      <c r="B29" s="95"/>
      <c r="C29" s="86">
        <v>9</v>
      </c>
      <c r="D29" s="10">
        <v>30</v>
      </c>
      <c r="E29" s="10">
        <v>30</v>
      </c>
      <c r="F29" s="10">
        <v>0</v>
      </c>
      <c r="G29" s="10">
        <v>0</v>
      </c>
      <c r="H29" s="76">
        <v>0</v>
      </c>
      <c r="I29" s="10">
        <v>3</v>
      </c>
      <c r="J29" s="37">
        <v>0.1</v>
      </c>
      <c r="K29" s="10">
        <v>26</v>
      </c>
      <c r="L29" s="37">
        <v>0.867</v>
      </c>
      <c r="M29" s="10">
        <v>1</v>
      </c>
      <c r="N29" s="37">
        <v>0.033</v>
      </c>
      <c r="O29" s="10">
        <v>8.1</v>
      </c>
      <c r="S29" s="62" t="s">
        <v>19</v>
      </c>
    </row>
    <row r="30" spans="1:15" s="62" customFormat="1" ht="17.25">
      <c r="A30" s="94"/>
      <c r="B30" s="95"/>
      <c r="C30" s="86">
        <v>7</v>
      </c>
      <c r="D30" s="10">
        <v>7</v>
      </c>
      <c r="E30" s="10">
        <v>7</v>
      </c>
      <c r="F30" s="10">
        <v>0</v>
      </c>
      <c r="G30" s="10">
        <v>0</v>
      </c>
      <c r="H30" s="76">
        <v>0</v>
      </c>
      <c r="I30" s="10">
        <v>0</v>
      </c>
      <c r="J30" s="37">
        <v>0</v>
      </c>
      <c r="K30" s="10">
        <v>5</v>
      </c>
      <c r="L30" s="37">
        <v>0.714</v>
      </c>
      <c r="M30" s="10">
        <v>2</v>
      </c>
      <c r="N30" s="37">
        <v>0.286</v>
      </c>
      <c r="O30" s="10">
        <v>9</v>
      </c>
    </row>
    <row r="31" spans="1:15" ht="15">
      <c r="A31" s="94"/>
      <c r="B31" s="95"/>
      <c r="C31" s="86">
        <v>16</v>
      </c>
      <c r="D31" s="10">
        <v>29</v>
      </c>
      <c r="E31" s="10">
        <v>29</v>
      </c>
      <c r="F31" s="10">
        <v>0</v>
      </c>
      <c r="G31" s="10">
        <v>0</v>
      </c>
      <c r="H31" s="76">
        <v>0</v>
      </c>
      <c r="I31" s="10">
        <v>21</v>
      </c>
      <c r="J31" s="37">
        <v>0.724</v>
      </c>
      <c r="K31" s="10">
        <v>7</v>
      </c>
      <c r="L31" s="37">
        <v>0.241</v>
      </c>
      <c r="M31" s="10">
        <v>1</v>
      </c>
      <c r="N31" s="37">
        <v>0.035</v>
      </c>
      <c r="O31" s="10">
        <v>5.6</v>
      </c>
    </row>
    <row r="32" spans="1:19" ht="27.75" customHeight="1">
      <c r="A32" s="96" t="s">
        <v>16</v>
      </c>
      <c r="B32" s="97"/>
      <c r="C32" s="35"/>
      <c r="D32" s="17">
        <f>SUM(D25:D31)</f>
        <v>171</v>
      </c>
      <c r="E32" s="17">
        <f>SUM(E25:E31)</f>
        <v>171</v>
      </c>
      <c r="F32" s="17">
        <f>SUM(F25:F31)</f>
        <v>0</v>
      </c>
      <c r="G32" s="17">
        <f>SUM(G25:G31)</f>
        <v>0</v>
      </c>
      <c r="H32" s="38">
        <v>0</v>
      </c>
      <c r="I32" s="17">
        <f>SUM(I25:I31)</f>
        <v>53</v>
      </c>
      <c r="J32" s="38">
        <v>0.309</v>
      </c>
      <c r="K32" s="17">
        <f>SUM(K25:K31)</f>
        <v>105</v>
      </c>
      <c r="L32" s="38">
        <v>0.614</v>
      </c>
      <c r="M32" s="17">
        <f>SUM(M25:M31)</f>
        <v>13</v>
      </c>
      <c r="N32" s="38">
        <v>0.077</v>
      </c>
      <c r="O32" s="19">
        <f>AVERAGE(O25:O31)</f>
        <v>7.542857142857143</v>
      </c>
      <c r="S32" s="88" t="s">
        <v>19</v>
      </c>
    </row>
    <row r="33" spans="1:15" ht="15">
      <c r="A33" s="82"/>
      <c r="B33" s="8" t="s">
        <v>33</v>
      </c>
      <c r="C33" s="8"/>
      <c r="D33" s="71">
        <v>171</v>
      </c>
      <c r="E33" s="71">
        <v>171</v>
      </c>
      <c r="F33" s="71">
        <v>0</v>
      </c>
      <c r="G33" s="71">
        <v>0</v>
      </c>
      <c r="H33" s="72">
        <v>0</v>
      </c>
      <c r="I33" s="71">
        <v>61</v>
      </c>
      <c r="J33" s="72">
        <v>35.6</v>
      </c>
      <c r="K33" s="71">
        <v>94</v>
      </c>
      <c r="L33" s="72">
        <v>54.9</v>
      </c>
      <c r="M33" s="71">
        <v>16</v>
      </c>
      <c r="N33" s="72">
        <v>9.5</v>
      </c>
      <c r="O33" s="72">
        <v>7.5</v>
      </c>
    </row>
    <row r="34" ht="12.75">
      <c r="Q34" s="85"/>
    </row>
    <row r="36" spans="1:15" s="62" customFormat="1" ht="35.25" customHeight="1">
      <c r="A36" s="121" t="s">
        <v>25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</row>
    <row r="37" spans="4:13" s="62" customFormat="1" ht="18">
      <c r="D37" s="59"/>
      <c r="E37" s="59"/>
      <c r="F37" s="59"/>
      <c r="G37" s="59"/>
      <c r="H37" s="59"/>
      <c r="I37" s="59"/>
      <c r="J37" s="59"/>
      <c r="K37" s="59"/>
      <c r="L37" s="59"/>
      <c r="M37" s="59"/>
    </row>
    <row r="38" spans="1:15" s="62" customFormat="1" ht="21" customHeight="1">
      <c r="A38" s="122" t="s">
        <v>36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</row>
  </sheetData>
  <sheetProtection/>
  <mergeCells count="26">
    <mergeCell ref="A36:O36"/>
    <mergeCell ref="A38:O38"/>
    <mergeCell ref="A1:O1"/>
    <mergeCell ref="A2:O2"/>
    <mergeCell ref="A3:O3"/>
    <mergeCell ref="A5:A8"/>
    <mergeCell ref="B5:B8"/>
    <mergeCell ref="O5:O8"/>
    <mergeCell ref="G6:H7"/>
    <mergeCell ref="M6:N7"/>
    <mergeCell ref="A10:A15"/>
    <mergeCell ref="A17:A23"/>
    <mergeCell ref="B17:B23"/>
    <mergeCell ref="C5:C8"/>
    <mergeCell ref="A16:B16"/>
    <mergeCell ref="B9:B15"/>
    <mergeCell ref="A25:A31"/>
    <mergeCell ref="B25:B31"/>
    <mergeCell ref="A32:B32"/>
    <mergeCell ref="D7:D8"/>
    <mergeCell ref="A24:B24"/>
    <mergeCell ref="I6:J7"/>
    <mergeCell ref="D5:F6"/>
    <mergeCell ref="G5:N5"/>
    <mergeCell ref="K6:L7"/>
    <mergeCell ref="E7:F7"/>
  </mergeCells>
  <printOptions/>
  <pageMargins left="0.984251968503937" right="0.984251968503937" top="0.787401574803149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2"/>
  <sheetViews>
    <sheetView tabSelected="1" zoomScale="82" zoomScaleNormal="82" zoomScalePageLayoutView="0" workbookViewId="0" topLeftCell="A1">
      <selection activeCell="A62" sqref="A62:B62"/>
    </sheetView>
  </sheetViews>
  <sheetFormatPr defaultColWidth="9.140625" defaultRowHeight="12.75"/>
  <cols>
    <col min="1" max="1" width="4.140625" style="0" customWidth="1"/>
    <col min="2" max="2" width="33.00390625" style="0" customWidth="1"/>
    <col min="3" max="3" width="4.7109375" style="0" customWidth="1"/>
    <col min="4" max="7" width="7.7109375" style="0" customWidth="1"/>
    <col min="8" max="8" width="8.57421875" style="0" customWidth="1"/>
    <col min="9" max="9" width="7.7109375" style="0" customWidth="1"/>
    <col min="10" max="10" width="9.57421875" style="0" customWidth="1"/>
    <col min="11" max="11" width="7.7109375" style="0" customWidth="1"/>
    <col min="12" max="12" width="9.28125" style="0" customWidth="1"/>
    <col min="13" max="13" width="7.7109375" style="0" customWidth="1"/>
    <col min="14" max="14" width="8.8515625" style="0" customWidth="1"/>
    <col min="15" max="15" width="8.7109375" style="0" customWidth="1"/>
  </cols>
  <sheetData>
    <row r="1" spans="1:15" ht="18.75">
      <c r="A1" s="123" t="s">
        <v>15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ht="18.75">
      <c r="A2" s="123" t="s">
        <v>21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 ht="18.75">
      <c r="A3" s="123" t="s">
        <v>37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18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5.75">
      <c r="A5" s="143" t="s">
        <v>0</v>
      </c>
      <c r="B5" s="112" t="s">
        <v>1</v>
      </c>
      <c r="C5" s="146" t="s">
        <v>14</v>
      </c>
      <c r="D5" s="162" t="s">
        <v>7</v>
      </c>
      <c r="E5" s="163"/>
      <c r="F5" s="164"/>
      <c r="G5" s="168" t="s">
        <v>43</v>
      </c>
      <c r="H5" s="168"/>
      <c r="I5" s="168"/>
      <c r="J5" s="168"/>
      <c r="K5" s="168"/>
      <c r="L5" s="168"/>
      <c r="M5" s="168"/>
      <c r="N5" s="168"/>
      <c r="O5" s="156" t="s">
        <v>2</v>
      </c>
    </row>
    <row r="6" spans="1:15" ht="12.75">
      <c r="A6" s="144"/>
      <c r="B6" s="113"/>
      <c r="C6" s="147"/>
      <c r="D6" s="165"/>
      <c r="E6" s="166"/>
      <c r="F6" s="167"/>
      <c r="G6" s="149" t="s">
        <v>3</v>
      </c>
      <c r="H6" s="150"/>
      <c r="I6" s="149" t="s">
        <v>4</v>
      </c>
      <c r="J6" s="150"/>
      <c r="K6" s="149" t="s">
        <v>5</v>
      </c>
      <c r="L6" s="150"/>
      <c r="M6" s="149" t="s">
        <v>6</v>
      </c>
      <c r="N6" s="150"/>
      <c r="O6" s="157"/>
    </row>
    <row r="7" spans="1:15" ht="15.75">
      <c r="A7" s="144"/>
      <c r="B7" s="113"/>
      <c r="C7" s="147"/>
      <c r="D7" s="153" t="s">
        <v>8</v>
      </c>
      <c r="E7" s="154" t="s">
        <v>9</v>
      </c>
      <c r="F7" s="154"/>
      <c r="G7" s="151"/>
      <c r="H7" s="152"/>
      <c r="I7" s="151"/>
      <c r="J7" s="152"/>
      <c r="K7" s="151"/>
      <c r="L7" s="152"/>
      <c r="M7" s="151"/>
      <c r="N7" s="152"/>
      <c r="O7" s="157"/>
    </row>
    <row r="8" spans="1:15" ht="99">
      <c r="A8" s="145"/>
      <c r="B8" s="136"/>
      <c r="C8" s="148"/>
      <c r="D8" s="153"/>
      <c r="E8" s="4" t="s">
        <v>10</v>
      </c>
      <c r="F8" s="3" t="s">
        <v>11</v>
      </c>
      <c r="G8" s="4" t="s">
        <v>12</v>
      </c>
      <c r="H8" s="4" t="s">
        <v>13</v>
      </c>
      <c r="I8" s="4" t="s">
        <v>12</v>
      </c>
      <c r="J8" s="4" t="s">
        <v>13</v>
      </c>
      <c r="K8" s="4" t="s">
        <v>12</v>
      </c>
      <c r="L8" s="4" t="s">
        <v>13</v>
      </c>
      <c r="M8" s="4" t="s">
        <v>12</v>
      </c>
      <c r="N8" s="4" t="s">
        <v>13</v>
      </c>
      <c r="O8" s="158"/>
    </row>
    <row r="9" spans="1:15" ht="21.75" customHeight="1">
      <c r="A9" s="159" t="s">
        <v>45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1"/>
    </row>
    <row r="10" spans="1:15" ht="24" customHeight="1">
      <c r="A10" s="112">
        <v>1</v>
      </c>
      <c r="B10" s="133" t="s">
        <v>29</v>
      </c>
      <c r="C10" s="2">
        <v>26</v>
      </c>
      <c r="D10" s="2">
        <v>29</v>
      </c>
      <c r="E10" s="6">
        <v>29</v>
      </c>
      <c r="F10" s="12">
        <v>0</v>
      </c>
      <c r="G10" s="6">
        <v>0</v>
      </c>
      <c r="H10" s="36">
        <v>0</v>
      </c>
      <c r="I10" s="6">
        <v>11</v>
      </c>
      <c r="J10" s="36">
        <v>0.379</v>
      </c>
      <c r="K10" s="6">
        <v>10</v>
      </c>
      <c r="L10" s="36">
        <v>0.345</v>
      </c>
      <c r="M10" s="6">
        <v>8</v>
      </c>
      <c r="N10" s="36">
        <v>0.276</v>
      </c>
      <c r="O10" s="13">
        <v>7.5</v>
      </c>
    </row>
    <row r="11" spans="1:15" ht="21" customHeight="1">
      <c r="A11" s="113"/>
      <c r="B11" s="155"/>
      <c r="C11" s="2">
        <v>16</v>
      </c>
      <c r="D11" s="2">
        <v>29</v>
      </c>
      <c r="E11" s="6">
        <v>29</v>
      </c>
      <c r="F11" s="12">
        <v>0</v>
      </c>
      <c r="G11" s="6">
        <v>0</v>
      </c>
      <c r="H11" s="36">
        <v>0</v>
      </c>
      <c r="I11" s="6">
        <v>20</v>
      </c>
      <c r="J11" s="36">
        <v>0.69</v>
      </c>
      <c r="K11" s="6">
        <v>8</v>
      </c>
      <c r="L11" s="36">
        <v>0.276</v>
      </c>
      <c r="M11" s="6">
        <v>1</v>
      </c>
      <c r="N11" s="36">
        <v>0.034</v>
      </c>
      <c r="O11" s="13">
        <v>5.9</v>
      </c>
    </row>
    <row r="12" spans="1:15" ht="22.5" customHeight="1">
      <c r="A12" s="113"/>
      <c r="B12" s="155"/>
      <c r="C12" s="2">
        <v>2</v>
      </c>
      <c r="D12" s="2">
        <v>15</v>
      </c>
      <c r="E12" s="6">
        <v>15</v>
      </c>
      <c r="F12" s="12">
        <v>0</v>
      </c>
      <c r="G12" s="6">
        <v>0</v>
      </c>
      <c r="H12" s="36">
        <v>0</v>
      </c>
      <c r="I12" s="6">
        <v>5</v>
      </c>
      <c r="J12" s="36">
        <v>0.333</v>
      </c>
      <c r="K12" s="6">
        <v>10</v>
      </c>
      <c r="L12" s="36">
        <v>0.667</v>
      </c>
      <c r="M12" s="6">
        <v>0</v>
      </c>
      <c r="N12" s="36">
        <v>0</v>
      </c>
      <c r="O12" s="13">
        <v>7.3</v>
      </c>
    </row>
    <row r="13" spans="1:15" ht="21" customHeight="1">
      <c r="A13" s="136"/>
      <c r="B13" s="137"/>
      <c r="C13" s="2">
        <v>5</v>
      </c>
      <c r="D13" s="2">
        <v>15</v>
      </c>
      <c r="E13" s="6">
        <v>15</v>
      </c>
      <c r="F13" s="12">
        <v>0</v>
      </c>
      <c r="G13" s="6">
        <v>0</v>
      </c>
      <c r="H13" s="36">
        <v>0</v>
      </c>
      <c r="I13" s="6">
        <v>1</v>
      </c>
      <c r="J13" s="36">
        <v>0.067</v>
      </c>
      <c r="K13" s="6">
        <v>9</v>
      </c>
      <c r="L13" s="36">
        <v>0.6</v>
      </c>
      <c r="M13" s="6">
        <v>5</v>
      </c>
      <c r="N13" s="36">
        <v>0.333</v>
      </c>
      <c r="O13" s="13">
        <v>8.6</v>
      </c>
    </row>
    <row r="14" spans="1:15" ht="15.75">
      <c r="A14" s="24"/>
      <c r="B14" s="25" t="s">
        <v>16</v>
      </c>
      <c r="C14" s="24"/>
      <c r="D14" s="21">
        <v>88</v>
      </c>
      <c r="E14" s="22">
        <v>88</v>
      </c>
      <c r="F14" s="17">
        <f>SUM(F10:F11)</f>
        <v>0</v>
      </c>
      <c r="G14" s="22">
        <f>SUM(G10:G11)</f>
        <v>0</v>
      </c>
      <c r="H14" s="38">
        <f>H10</f>
        <v>0</v>
      </c>
      <c r="I14" s="22">
        <v>37</v>
      </c>
      <c r="J14" s="38">
        <v>0.367</v>
      </c>
      <c r="K14" s="22">
        <v>37</v>
      </c>
      <c r="L14" s="38">
        <v>0.472</v>
      </c>
      <c r="M14" s="22">
        <v>14</v>
      </c>
      <c r="N14" s="38">
        <v>0.161</v>
      </c>
      <c r="O14" s="19">
        <v>7.3</v>
      </c>
    </row>
    <row r="15" spans="1:15" ht="21.75" customHeight="1">
      <c r="A15" s="112">
        <v>2</v>
      </c>
      <c r="B15" s="169" t="s">
        <v>28</v>
      </c>
      <c r="C15" s="2">
        <v>26</v>
      </c>
      <c r="D15" s="2">
        <v>29</v>
      </c>
      <c r="E15" s="6">
        <v>29</v>
      </c>
      <c r="F15" s="12">
        <v>0</v>
      </c>
      <c r="G15" s="6">
        <v>0</v>
      </c>
      <c r="H15" s="36">
        <v>0</v>
      </c>
      <c r="I15" s="6">
        <v>13</v>
      </c>
      <c r="J15" s="36">
        <v>0.448</v>
      </c>
      <c r="K15" s="6">
        <v>8</v>
      </c>
      <c r="L15" s="36">
        <v>0.276</v>
      </c>
      <c r="M15" s="6">
        <v>8</v>
      </c>
      <c r="N15" s="36">
        <v>0.276</v>
      </c>
      <c r="O15" s="13">
        <v>7.3</v>
      </c>
    </row>
    <row r="16" spans="1:15" ht="19.5" customHeight="1">
      <c r="A16" s="113"/>
      <c r="B16" s="170"/>
      <c r="C16" s="2">
        <v>16</v>
      </c>
      <c r="D16" s="2">
        <v>29</v>
      </c>
      <c r="E16" s="6">
        <v>29</v>
      </c>
      <c r="F16" s="12">
        <v>0</v>
      </c>
      <c r="G16" s="6">
        <v>0</v>
      </c>
      <c r="H16" s="36">
        <v>0</v>
      </c>
      <c r="I16" s="6">
        <v>19</v>
      </c>
      <c r="J16" s="36">
        <v>0.656</v>
      </c>
      <c r="K16" s="6">
        <v>9</v>
      </c>
      <c r="L16" s="36">
        <v>0.31</v>
      </c>
      <c r="M16" s="6">
        <v>1</v>
      </c>
      <c r="N16" s="36">
        <v>0.034</v>
      </c>
      <c r="O16" s="13">
        <v>6</v>
      </c>
    </row>
    <row r="17" spans="1:15" ht="21" customHeight="1">
      <c r="A17" s="113"/>
      <c r="B17" s="170"/>
      <c r="C17" s="2">
        <v>2</v>
      </c>
      <c r="D17" s="2">
        <v>15</v>
      </c>
      <c r="E17" s="6">
        <v>15</v>
      </c>
      <c r="F17" s="12">
        <v>0</v>
      </c>
      <c r="G17" s="6">
        <v>0</v>
      </c>
      <c r="H17" s="36">
        <v>0</v>
      </c>
      <c r="I17" s="6">
        <v>4</v>
      </c>
      <c r="J17" s="36">
        <v>0.267</v>
      </c>
      <c r="K17" s="6">
        <v>11</v>
      </c>
      <c r="L17" s="36">
        <v>0.733</v>
      </c>
      <c r="M17" s="6">
        <v>0</v>
      </c>
      <c r="N17" s="36">
        <v>0</v>
      </c>
      <c r="O17" s="13">
        <v>7.3</v>
      </c>
    </row>
    <row r="18" spans="1:15" ht="18" customHeight="1">
      <c r="A18" s="136"/>
      <c r="B18" s="171"/>
      <c r="C18" s="2">
        <v>5</v>
      </c>
      <c r="D18" s="2">
        <v>15</v>
      </c>
      <c r="E18" s="6">
        <v>15</v>
      </c>
      <c r="F18" s="12">
        <v>0</v>
      </c>
      <c r="G18" s="6">
        <v>0</v>
      </c>
      <c r="H18" s="36">
        <v>0</v>
      </c>
      <c r="I18" s="6">
        <v>1</v>
      </c>
      <c r="J18" s="36">
        <v>0.067</v>
      </c>
      <c r="K18" s="6">
        <v>9</v>
      </c>
      <c r="L18" s="36">
        <v>0.6</v>
      </c>
      <c r="M18" s="6">
        <v>5</v>
      </c>
      <c r="N18" s="36">
        <v>0.333</v>
      </c>
      <c r="O18" s="13">
        <v>8.6</v>
      </c>
    </row>
    <row r="19" spans="1:15" ht="15.75">
      <c r="A19" s="24"/>
      <c r="B19" s="25" t="s">
        <v>16</v>
      </c>
      <c r="C19" s="24"/>
      <c r="D19" s="21">
        <f>SUM(D15:D18)</f>
        <v>88</v>
      </c>
      <c r="E19" s="22">
        <f>SUM(E15:E18)</f>
        <v>88</v>
      </c>
      <c r="F19" s="17">
        <v>0</v>
      </c>
      <c r="G19" s="22">
        <v>0</v>
      </c>
      <c r="H19" s="38">
        <f>H15</f>
        <v>0</v>
      </c>
      <c r="I19" s="22">
        <v>37</v>
      </c>
      <c r="J19" s="38">
        <v>0.36</v>
      </c>
      <c r="K19" s="22">
        <v>37</v>
      </c>
      <c r="L19" s="38">
        <v>0.48</v>
      </c>
      <c r="M19" s="22">
        <v>14</v>
      </c>
      <c r="N19" s="38">
        <v>0.16</v>
      </c>
      <c r="O19" s="19">
        <v>7.3</v>
      </c>
    </row>
    <row r="20" spans="1:15" ht="37.5" customHeight="1">
      <c r="A20" s="24"/>
      <c r="B20" s="25" t="s">
        <v>34</v>
      </c>
      <c r="C20" s="24"/>
      <c r="D20" s="21">
        <v>88</v>
      </c>
      <c r="E20" s="22">
        <v>88</v>
      </c>
      <c r="F20" s="17">
        <v>0</v>
      </c>
      <c r="G20" s="22">
        <v>0</v>
      </c>
      <c r="H20" s="77">
        <v>0</v>
      </c>
      <c r="I20" s="22">
        <v>37</v>
      </c>
      <c r="J20" s="77">
        <v>0.364</v>
      </c>
      <c r="K20" s="22">
        <v>37</v>
      </c>
      <c r="L20" s="77">
        <v>0.476</v>
      </c>
      <c r="M20" s="22">
        <v>14</v>
      </c>
      <c r="N20" s="77">
        <v>0.16</v>
      </c>
      <c r="O20" s="19">
        <v>7.3</v>
      </c>
    </row>
    <row r="21" spans="1:17" ht="21.75" customHeight="1">
      <c r="A21" s="112">
        <v>3</v>
      </c>
      <c r="B21" s="133" t="s">
        <v>23</v>
      </c>
      <c r="C21" s="2">
        <v>26</v>
      </c>
      <c r="D21" s="2">
        <v>29</v>
      </c>
      <c r="E21" s="6">
        <v>29</v>
      </c>
      <c r="F21" s="12">
        <v>0</v>
      </c>
      <c r="G21" s="6">
        <v>0</v>
      </c>
      <c r="H21" s="36">
        <v>0</v>
      </c>
      <c r="I21" s="6">
        <v>10</v>
      </c>
      <c r="J21" s="36">
        <v>0.345</v>
      </c>
      <c r="K21" s="6">
        <v>10</v>
      </c>
      <c r="L21" s="36">
        <v>0.345</v>
      </c>
      <c r="M21" s="6">
        <v>9</v>
      </c>
      <c r="N21" s="36">
        <v>0.31</v>
      </c>
      <c r="O21" s="13">
        <v>7.9</v>
      </c>
      <c r="P21" s="34" t="s">
        <v>19</v>
      </c>
      <c r="Q21" s="34" t="s">
        <v>19</v>
      </c>
    </row>
    <row r="22" spans="1:17" ht="17.25" customHeight="1">
      <c r="A22" s="113"/>
      <c r="B22" s="155"/>
      <c r="C22" s="2">
        <v>16</v>
      </c>
      <c r="D22" s="2">
        <v>29</v>
      </c>
      <c r="E22" s="6">
        <v>29</v>
      </c>
      <c r="F22" s="12">
        <v>0</v>
      </c>
      <c r="G22" s="6">
        <v>0</v>
      </c>
      <c r="H22" s="36">
        <v>0</v>
      </c>
      <c r="I22" s="6">
        <v>15</v>
      </c>
      <c r="J22" s="36">
        <v>0.517</v>
      </c>
      <c r="K22" s="6">
        <v>11</v>
      </c>
      <c r="L22" s="36">
        <v>0.379</v>
      </c>
      <c r="M22" s="6">
        <v>3</v>
      </c>
      <c r="N22" s="36">
        <v>0.104</v>
      </c>
      <c r="O22" s="13">
        <v>6.9</v>
      </c>
      <c r="P22" s="34" t="s">
        <v>19</v>
      </c>
      <c r="Q22" t="s">
        <v>19</v>
      </c>
    </row>
    <row r="23" spans="1:16" ht="17.25" customHeight="1">
      <c r="A23" s="113"/>
      <c r="B23" s="155"/>
      <c r="C23" s="2">
        <v>2</v>
      </c>
      <c r="D23" s="2">
        <v>15</v>
      </c>
      <c r="E23" s="6">
        <v>15</v>
      </c>
      <c r="F23" s="12">
        <v>0</v>
      </c>
      <c r="G23" s="6">
        <v>0</v>
      </c>
      <c r="H23" s="36">
        <v>0</v>
      </c>
      <c r="I23" s="6">
        <v>1</v>
      </c>
      <c r="J23" s="36">
        <v>0.067</v>
      </c>
      <c r="K23" s="6">
        <v>12</v>
      </c>
      <c r="L23" s="36">
        <v>0.8</v>
      </c>
      <c r="M23" s="6">
        <v>2</v>
      </c>
      <c r="N23" s="36">
        <v>0.133</v>
      </c>
      <c r="O23" s="13">
        <v>8.3</v>
      </c>
      <c r="P23" s="34"/>
    </row>
    <row r="24" spans="1:16" ht="17.25" customHeight="1">
      <c r="A24" s="136"/>
      <c r="B24" s="137"/>
      <c r="C24" s="2">
        <v>5</v>
      </c>
      <c r="D24" s="2">
        <v>15</v>
      </c>
      <c r="E24" s="6">
        <v>15</v>
      </c>
      <c r="F24" s="12">
        <v>0</v>
      </c>
      <c r="G24" s="6">
        <v>0</v>
      </c>
      <c r="H24" s="36">
        <v>0</v>
      </c>
      <c r="I24" s="6">
        <v>1</v>
      </c>
      <c r="J24" s="36">
        <v>0.067</v>
      </c>
      <c r="K24" s="6">
        <v>8</v>
      </c>
      <c r="L24" s="36">
        <v>0.533</v>
      </c>
      <c r="M24" s="6">
        <v>6</v>
      </c>
      <c r="N24" s="36">
        <v>0.4</v>
      </c>
      <c r="O24" s="13">
        <v>8.8</v>
      </c>
      <c r="P24" s="34"/>
    </row>
    <row r="25" spans="1:15" ht="15.75">
      <c r="A25" s="24"/>
      <c r="B25" s="25" t="s">
        <v>16</v>
      </c>
      <c r="C25" s="24"/>
      <c r="D25" s="21">
        <v>88</v>
      </c>
      <c r="E25" s="22">
        <v>88</v>
      </c>
      <c r="F25" s="17">
        <v>0</v>
      </c>
      <c r="G25" s="22">
        <v>0</v>
      </c>
      <c r="H25" s="38">
        <f>H21</f>
        <v>0</v>
      </c>
      <c r="I25" s="22">
        <v>27</v>
      </c>
      <c r="J25" s="38">
        <v>0.249</v>
      </c>
      <c r="K25" s="22">
        <v>41</v>
      </c>
      <c r="L25" s="38">
        <v>0.514</v>
      </c>
      <c r="M25" s="22">
        <v>20</v>
      </c>
      <c r="N25" s="38">
        <v>0.237</v>
      </c>
      <c r="O25" s="19">
        <v>7.3</v>
      </c>
    </row>
    <row r="26" spans="1:15" ht="15.75">
      <c r="A26" s="141" t="s">
        <v>35</v>
      </c>
      <c r="B26" s="142"/>
      <c r="C26" s="11"/>
      <c r="D26" s="15">
        <v>88</v>
      </c>
      <c r="E26" s="15">
        <v>88</v>
      </c>
      <c r="F26" s="15">
        <v>0</v>
      </c>
      <c r="G26" s="15">
        <v>0</v>
      </c>
      <c r="H26" s="38">
        <v>0</v>
      </c>
      <c r="I26" s="15">
        <v>32</v>
      </c>
      <c r="J26" s="38">
        <v>0.307</v>
      </c>
      <c r="K26" s="15">
        <v>39</v>
      </c>
      <c r="L26" s="38">
        <v>0.495</v>
      </c>
      <c r="M26" s="15">
        <v>17</v>
      </c>
      <c r="N26" s="38">
        <v>0.198</v>
      </c>
      <c r="O26" s="16">
        <v>7.3</v>
      </c>
    </row>
    <row r="27" spans="1:15" ht="18.75" customHeight="1">
      <c r="A27" s="138" t="s">
        <v>39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40"/>
    </row>
    <row r="28" spans="1:15" ht="15.75">
      <c r="A28" s="112">
        <v>1</v>
      </c>
      <c r="B28" s="133" t="s">
        <v>31</v>
      </c>
      <c r="C28" s="5">
        <v>23</v>
      </c>
      <c r="D28" s="2">
        <v>25</v>
      </c>
      <c r="E28" s="6">
        <v>25</v>
      </c>
      <c r="F28" s="12">
        <v>0</v>
      </c>
      <c r="G28" s="6">
        <v>0</v>
      </c>
      <c r="H28" s="36">
        <v>0</v>
      </c>
      <c r="I28" s="12">
        <v>13</v>
      </c>
      <c r="J28" s="36">
        <v>0.52</v>
      </c>
      <c r="K28" s="12">
        <v>12</v>
      </c>
      <c r="L28" s="36">
        <v>0.48</v>
      </c>
      <c r="M28" s="12">
        <v>0</v>
      </c>
      <c r="N28" s="36">
        <v>0</v>
      </c>
      <c r="O28" s="13">
        <v>6.1</v>
      </c>
    </row>
    <row r="29" spans="1:15" ht="15.75">
      <c r="A29" s="113"/>
      <c r="B29" s="155"/>
      <c r="C29" s="5">
        <v>3</v>
      </c>
      <c r="D29" s="2">
        <v>30</v>
      </c>
      <c r="E29" s="6">
        <v>30</v>
      </c>
      <c r="F29" s="12">
        <v>0</v>
      </c>
      <c r="G29" s="6">
        <v>0</v>
      </c>
      <c r="H29" s="36">
        <v>0</v>
      </c>
      <c r="I29" s="12">
        <v>20</v>
      </c>
      <c r="J29" s="36">
        <v>0.667</v>
      </c>
      <c r="K29" s="12">
        <v>9</v>
      </c>
      <c r="L29" s="36">
        <v>0.3</v>
      </c>
      <c r="M29" s="12">
        <v>1</v>
      </c>
      <c r="N29" s="36">
        <v>0.033</v>
      </c>
      <c r="O29" s="13">
        <v>6.2</v>
      </c>
    </row>
    <row r="30" spans="1:15" ht="15.75">
      <c r="A30" s="24"/>
      <c r="B30" s="25" t="s">
        <v>16</v>
      </c>
      <c r="C30" s="20"/>
      <c r="D30" s="21">
        <f>SUM(D28:D29)</f>
        <v>55</v>
      </c>
      <c r="E30" s="22">
        <f>SUM(E28:E29)</f>
        <v>55</v>
      </c>
      <c r="F30" s="17">
        <v>0</v>
      </c>
      <c r="G30" s="22">
        <v>0</v>
      </c>
      <c r="H30" s="38">
        <v>0</v>
      </c>
      <c r="I30" s="17">
        <f>SUM(I28:I29)</f>
        <v>33</v>
      </c>
      <c r="J30" s="38">
        <v>0.594</v>
      </c>
      <c r="K30" s="17">
        <f>SUM(K28:K29)</f>
        <v>21</v>
      </c>
      <c r="L30" s="38">
        <v>0.39</v>
      </c>
      <c r="M30" s="17">
        <f>SUM(M28:M29)</f>
        <v>1</v>
      </c>
      <c r="N30" s="38">
        <v>0.017</v>
      </c>
      <c r="O30" s="19">
        <f>SUM(O28:O29)/2</f>
        <v>6.15</v>
      </c>
    </row>
    <row r="31" spans="1:15" ht="15.75">
      <c r="A31" s="112">
        <v>2</v>
      </c>
      <c r="B31" s="133" t="s">
        <v>30</v>
      </c>
      <c r="C31" s="48">
        <v>23</v>
      </c>
      <c r="D31" s="47">
        <v>25</v>
      </c>
      <c r="E31" s="52">
        <v>25</v>
      </c>
      <c r="F31" s="50">
        <v>0</v>
      </c>
      <c r="G31" s="49">
        <v>0</v>
      </c>
      <c r="H31" s="51">
        <v>0</v>
      </c>
      <c r="I31" s="53">
        <v>0</v>
      </c>
      <c r="J31" s="54">
        <v>0</v>
      </c>
      <c r="K31" s="53">
        <v>0</v>
      </c>
      <c r="L31" s="54">
        <v>0</v>
      </c>
      <c r="M31" s="53">
        <v>0</v>
      </c>
      <c r="N31" s="54">
        <v>0</v>
      </c>
      <c r="O31" s="55">
        <v>0</v>
      </c>
    </row>
    <row r="32" spans="1:15" ht="15.75">
      <c r="A32" s="135"/>
      <c r="B32" s="134"/>
      <c r="C32" s="5">
        <v>3</v>
      </c>
      <c r="D32" s="2">
        <v>30</v>
      </c>
      <c r="E32" s="6">
        <v>30</v>
      </c>
      <c r="F32" s="12">
        <v>0</v>
      </c>
      <c r="G32" s="6">
        <v>0</v>
      </c>
      <c r="H32" s="7">
        <v>0</v>
      </c>
      <c r="I32" s="12">
        <v>19</v>
      </c>
      <c r="J32" s="36">
        <v>0.633</v>
      </c>
      <c r="K32" s="12">
        <v>9</v>
      </c>
      <c r="L32" s="36">
        <v>0.3</v>
      </c>
      <c r="M32" s="12">
        <v>2</v>
      </c>
      <c r="N32" s="36">
        <v>0.067</v>
      </c>
      <c r="O32" s="13">
        <v>6.4</v>
      </c>
    </row>
    <row r="33" spans="1:17" ht="15">
      <c r="A33" s="24"/>
      <c r="B33" s="25" t="s">
        <v>16</v>
      </c>
      <c r="C33" s="20"/>
      <c r="D33" s="21">
        <f>D32+D31</f>
        <v>55</v>
      </c>
      <c r="E33" s="21">
        <f>E32+E31</f>
        <v>55</v>
      </c>
      <c r="F33" s="21">
        <v>0</v>
      </c>
      <c r="G33" s="21">
        <v>0</v>
      </c>
      <c r="H33" s="26">
        <v>0</v>
      </c>
      <c r="I33" s="21">
        <f>I32+I31</f>
        <v>19</v>
      </c>
      <c r="J33" s="40">
        <v>0.317</v>
      </c>
      <c r="K33" s="21">
        <f>K32+K31</f>
        <v>9</v>
      </c>
      <c r="L33" s="40">
        <v>0.15</v>
      </c>
      <c r="M33" s="21">
        <f>M32+M31</f>
        <v>2</v>
      </c>
      <c r="N33" s="40">
        <v>0.034</v>
      </c>
      <c r="O33" s="29">
        <v>7.2</v>
      </c>
      <c r="Q33" s="23"/>
    </row>
    <row r="34" spans="1:17" ht="15">
      <c r="A34" s="112">
        <v>3</v>
      </c>
      <c r="B34" s="133" t="s">
        <v>24</v>
      </c>
      <c r="C34" s="5">
        <v>23</v>
      </c>
      <c r="D34" s="2">
        <v>25</v>
      </c>
      <c r="E34" s="6">
        <v>25</v>
      </c>
      <c r="F34" s="12">
        <v>0</v>
      </c>
      <c r="G34" s="6">
        <v>0</v>
      </c>
      <c r="H34" s="7">
        <v>0</v>
      </c>
      <c r="I34" s="12">
        <v>12</v>
      </c>
      <c r="J34" s="36">
        <v>0.48</v>
      </c>
      <c r="K34" s="12">
        <v>13</v>
      </c>
      <c r="L34" s="36">
        <v>0.52</v>
      </c>
      <c r="M34" s="12">
        <v>0</v>
      </c>
      <c r="N34" s="36">
        <v>0</v>
      </c>
      <c r="O34" s="13">
        <v>6.4</v>
      </c>
      <c r="Q34" s="23"/>
    </row>
    <row r="35" spans="1:15" ht="15.75" customHeight="1">
      <c r="A35" s="135"/>
      <c r="B35" s="134"/>
      <c r="C35" s="5">
        <v>3</v>
      </c>
      <c r="D35" s="2">
        <v>30</v>
      </c>
      <c r="E35" s="6">
        <v>30</v>
      </c>
      <c r="F35" s="12">
        <v>0</v>
      </c>
      <c r="G35" s="6">
        <v>0</v>
      </c>
      <c r="H35" s="7">
        <v>0</v>
      </c>
      <c r="I35" s="12">
        <v>0</v>
      </c>
      <c r="J35" s="36">
        <v>0</v>
      </c>
      <c r="K35" s="12">
        <v>0</v>
      </c>
      <c r="L35" s="36">
        <v>0</v>
      </c>
      <c r="M35" s="12">
        <v>0</v>
      </c>
      <c r="N35" s="36">
        <v>0</v>
      </c>
      <c r="O35" s="13">
        <v>0</v>
      </c>
    </row>
    <row r="36" spans="1:15" ht="15">
      <c r="A36" s="24"/>
      <c r="B36" s="25" t="s">
        <v>16</v>
      </c>
      <c r="C36" s="20"/>
      <c r="D36" s="21">
        <f>D35+D34</f>
        <v>55</v>
      </c>
      <c r="E36" s="21">
        <f>E35+E34</f>
        <v>55</v>
      </c>
      <c r="F36" s="17">
        <v>0</v>
      </c>
      <c r="G36" s="22">
        <v>0</v>
      </c>
      <c r="H36" s="18">
        <v>0</v>
      </c>
      <c r="I36" s="21">
        <f>I35+I34</f>
        <v>12</v>
      </c>
      <c r="J36" s="38">
        <v>0.24</v>
      </c>
      <c r="K36" s="21">
        <f>K35+K34</f>
        <v>13</v>
      </c>
      <c r="L36" s="38">
        <v>0.26</v>
      </c>
      <c r="M36" s="21">
        <f>M35+M34</f>
        <v>0</v>
      </c>
      <c r="N36" s="38">
        <v>0</v>
      </c>
      <c r="O36" s="19">
        <v>6.4</v>
      </c>
    </row>
    <row r="37" spans="1:15" ht="36" customHeight="1">
      <c r="A37" s="24"/>
      <c r="B37" s="25" t="s">
        <v>34</v>
      </c>
      <c r="C37" s="20"/>
      <c r="D37" s="21">
        <v>55</v>
      </c>
      <c r="E37" s="21">
        <v>55</v>
      </c>
      <c r="F37" s="17">
        <v>0</v>
      </c>
      <c r="G37" s="22">
        <v>0</v>
      </c>
      <c r="H37" s="18">
        <v>0</v>
      </c>
      <c r="I37" s="21">
        <v>21</v>
      </c>
      <c r="J37" s="38">
        <v>0.384</v>
      </c>
      <c r="K37" s="21">
        <v>14</v>
      </c>
      <c r="L37" s="38">
        <v>0.267</v>
      </c>
      <c r="M37" s="21">
        <v>1</v>
      </c>
      <c r="N37" s="38">
        <v>0.017</v>
      </c>
      <c r="O37" s="19">
        <v>6.8</v>
      </c>
    </row>
    <row r="38" spans="1:15" ht="15">
      <c r="A38" s="112">
        <v>4</v>
      </c>
      <c r="B38" s="133" t="s">
        <v>18</v>
      </c>
      <c r="C38" s="5">
        <v>23</v>
      </c>
      <c r="D38" s="2">
        <v>25</v>
      </c>
      <c r="E38" s="6">
        <v>25</v>
      </c>
      <c r="F38" s="12">
        <v>0</v>
      </c>
      <c r="G38" s="6">
        <v>0</v>
      </c>
      <c r="H38" s="7">
        <v>0</v>
      </c>
      <c r="I38" s="12">
        <v>13</v>
      </c>
      <c r="J38" s="36">
        <v>0.52</v>
      </c>
      <c r="K38" s="12">
        <v>12</v>
      </c>
      <c r="L38" s="36">
        <v>0.48</v>
      </c>
      <c r="M38" s="12">
        <v>0</v>
      </c>
      <c r="N38" s="36">
        <v>0</v>
      </c>
      <c r="O38" s="13">
        <v>6.1</v>
      </c>
    </row>
    <row r="39" spans="1:15" ht="15">
      <c r="A39" s="113"/>
      <c r="B39" s="155"/>
      <c r="C39" s="5">
        <v>3</v>
      </c>
      <c r="D39" s="2">
        <v>30</v>
      </c>
      <c r="E39" s="6">
        <v>30</v>
      </c>
      <c r="F39" s="12">
        <v>0</v>
      </c>
      <c r="G39" s="6">
        <v>0</v>
      </c>
      <c r="H39" s="7">
        <v>0</v>
      </c>
      <c r="I39" s="12">
        <v>14</v>
      </c>
      <c r="J39" s="36">
        <v>0.467</v>
      </c>
      <c r="K39" s="12">
        <v>15</v>
      </c>
      <c r="L39" s="36">
        <v>0.5</v>
      </c>
      <c r="M39" s="12">
        <v>1</v>
      </c>
      <c r="N39" s="36">
        <v>0.033</v>
      </c>
      <c r="O39" s="13">
        <v>6.2</v>
      </c>
    </row>
    <row r="40" spans="1:15" ht="15">
      <c r="A40" s="24"/>
      <c r="B40" s="25" t="s">
        <v>16</v>
      </c>
      <c r="C40" s="20"/>
      <c r="D40" s="21">
        <f>SUM(D38:D39)</f>
        <v>55</v>
      </c>
      <c r="E40" s="22">
        <f>SUM(E38:E39)</f>
        <v>55</v>
      </c>
      <c r="F40" s="17">
        <v>0</v>
      </c>
      <c r="G40" s="22">
        <v>0</v>
      </c>
      <c r="H40" s="18">
        <v>0</v>
      </c>
      <c r="I40" s="17">
        <f>SUM(I38:I39)</f>
        <v>27</v>
      </c>
      <c r="J40" s="38">
        <v>0.494</v>
      </c>
      <c r="K40" s="17">
        <f>SUM(K38:K39)</f>
        <v>27</v>
      </c>
      <c r="L40" s="38">
        <v>0.49</v>
      </c>
      <c r="M40" s="17">
        <f>SUM(M38:M39)</f>
        <v>1</v>
      </c>
      <c r="N40" s="38">
        <v>0.017</v>
      </c>
      <c r="O40" s="19">
        <f>(O38+O39)/2</f>
        <v>6.15</v>
      </c>
    </row>
    <row r="41" spans="1:15" ht="19.5" customHeight="1">
      <c r="A41" s="141" t="s">
        <v>35</v>
      </c>
      <c r="B41" s="142"/>
      <c r="C41" s="5"/>
      <c r="D41" s="15">
        <f>(D30+D33+D36+D40)/4</f>
        <v>55</v>
      </c>
      <c r="E41" s="15">
        <f>(E30+E33+E36+E40)/4</f>
        <v>55</v>
      </c>
      <c r="F41" s="15">
        <v>0</v>
      </c>
      <c r="G41" s="15">
        <v>0</v>
      </c>
      <c r="H41" s="56">
        <v>0</v>
      </c>
      <c r="I41" s="15">
        <v>34</v>
      </c>
      <c r="J41" s="56">
        <v>0.439</v>
      </c>
      <c r="K41" s="15">
        <v>21</v>
      </c>
      <c r="L41" s="56">
        <v>0.379</v>
      </c>
      <c r="M41" s="15">
        <v>1</v>
      </c>
      <c r="N41" s="56">
        <v>0.017</v>
      </c>
      <c r="O41" s="16">
        <v>6.6</v>
      </c>
    </row>
    <row r="42" spans="1:16" ht="15.75" customHeight="1">
      <c r="A42" s="138" t="s">
        <v>44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40"/>
      <c r="P42" s="34" t="s">
        <v>19</v>
      </c>
    </row>
    <row r="43" spans="1:15" ht="15">
      <c r="A43" s="112">
        <v>1</v>
      </c>
      <c r="B43" s="133" t="s">
        <v>41</v>
      </c>
      <c r="C43" s="5">
        <v>6</v>
      </c>
      <c r="D43" s="2">
        <v>30</v>
      </c>
      <c r="E43" s="6">
        <v>30</v>
      </c>
      <c r="F43" s="12">
        <v>0</v>
      </c>
      <c r="G43" s="6">
        <v>0</v>
      </c>
      <c r="H43" s="7">
        <v>0</v>
      </c>
      <c r="I43" s="12">
        <v>9</v>
      </c>
      <c r="J43" s="36">
        <v>0.3</v>
      </c>
      <c r="K43" s="12">
        <v>20</v>
      </c>
      <c r="L43" s="36">
        <v>0.667</v>
      </c>
      <c r="M43" s="12">
        <v>1</v>
      </c>
      <c r="N43" s="36">
        <v>0.033</v>
      </c>
      <c r="O43" s="13">
        <v>7.3</v>
      </c>
    </row>
    <row r="44" spans="1:15" ht="15">
      <c r="A44" s="113"/>
      <c r="B44" s="155"/>
      <c r="C44" s="5">
        <v>8</v>
      </c>
      <c r="D44" s="2">
        <v>25</v>
      </c>
      <c r="E44" s="6">
        <v>25</v>
      </c>
      <c r="F44" s="12">
        <v>0</v>
      </c>
      <c r="G44" s="6">
        <v>0</v>
      </c>
      <c r="H44" s="7">
        <v>0</v>
      </c>
      <c r="I44" s="12">
        <v>7</v>
      </c>
      <c r="J44" s="36">
        <v>0.28</v>
      </c>
      <c r="K44" s="12">
        <v>14</v>
      </c>
      <c r="L44" s="36">
        <v>0.56</v>
      </c>
      <c r="M44" s="12">
        <v>4</v>
      </c>
      <c r="N44" s="36">
        <v>0.16</v>
      </c>
      <c r="O44" s="13">
        <v>7.7</v>
      </c>
    </row>
    <row r="45" spans="1:15" ht="15">
      <c r="A45" s="113"/>
      <c r="B45" s="155"/>
      <c r="C45" s="5">
        <v>9</v>
      </c>
      <c r="D45" s="2">
        <v>30</v>
      </c>
      <c r="E45" s="2">
        <v>30</v>
      </c>
      <c r="F45" s="39">
        <v>0</v>
      </c>
      <c r="G45" s="2">
        <v>0</v>
      </c>
      <c r="H45" s="27">
        <v>0</v>
      </c>
      <c r="I45" s="39">
        <v>14</v>
      </c>
      <c r="J45" s="41">
        <v>0.467</v>
      </c>
      <c r="K45" s="39">
        <v>14</v>
      </c>
      <c r="L45" s="41">
        <v>0.467</v>
      </c>
      <c r="M45" s="39">
        <v>2</v>
      </c>
      <c r="N45" s="41">
        <v>0.066</v>
      </c>
      <c r="O45" s="28">
        <v>6.7</v>
      </c>
    </row>
    <row r="46" spans="1:15" ht="15.75" customHeight="1">
      <c r="A46" s="113"/>
      <c r="B46" s="155"/>
      <c r="C46" s="80">
        <v>10</v>
      </c>
      <c r="D46" s="10">
        <v>30</v>
      </c>
      <c r="E46" s="10">
        <v>30</v>
      </c>
      <c r="F46" s="10">
        <v>0</v>
      </c>
      <c r="G46" s="10">
        <v>0</v>
      </c>
      <c r="H46" s="14">
        <v>0</v>
      </c>
      <c r="I46" s="10">
        <v>7</v>
      </c>
      <c r="J46" s="36">
        <v>0.233</v>
      </c>
      <c r="K46" s="81">
        <v>17</v>
      </c>
      <c r="L46" s="36">
        <v>0.567</v>
      </c>
      <c r="M46" s="81">
        <v>6</v>
      </c>
      <c r="N46" s="37">
        <v>0.2</v>
      </c>
      <c r="O46" s="13">
        <v>7.7</v>
      </c>
    </row>
    <row r="47" spans="1:15" ht="15.75" customHeight="1">
      <c r="A47" s="136"/>
      <c r="B47" s="137"/>
      <c r="C47" s="90">
        <v>7</v>
      </c>
      <c r="D47" s="91">
        <v>7</v>
      </c>
      <c r="E47" s="10">
        <v>7</v>
      </c>
      <c r="F47" s="10">
        <v>0</v>
      </c>
      <c r="G47" s="10">
        <v>0</v>
      </c>
      <c r="H47" s="14">
        <v>0</v>
      </c>
      <c r="I47" s="10">
        <v>0</v>
      </c>
      <c r="J47" s="36">
        <v>0</v>
      </c>
      <c r="K47" s="81">
        <v>6</v>
      </c>
      <c r="L47" s="36">
        <v>0.857</v>
      </c>
      <c r="M47" s="81">
        <v>1</v>
      </c>
      <c r="N47" s="37">
        <v>0.143</v>
      </c>
      <c r="O47" s="13">
        <v>8.1</v>
      </c>
    </row>
    <row r="48" spans="1:15" ht="15">
      <c r="A48" s="24"/>
      <c r="B48" s="25" t="s">
        <v>16</v>
      </c>
      <c r="C48" s="20"/>
      <c r="D48" s="21">
        <f>SUM(D43:D47)</f>
        <v>122</v>
      </c>
      <c r="E48" s="22">
        <f>SUM(E43:E47)</f>
        <v>122</v>
      </c>
      <c r="F48" s="17">
        <v>0</v>
      </c>
      <c r="G48" s="22">
        <v>0</v>
      </c>
      <c r="H48" s="18">
        <v>0</v>
      </c>
      <c r="I48" s="17">
        <v>37</v>
      </c>
      <c r="J48" s="38">
        <v>0.256</v>
      </c>
      <c r="K48" s="17">
        <v>71</v>
      </c>
      <c r="L48" s="38">
        <v>0.624</v>
      </c>
      <c r="M48" s="17">
        <v>14</v>
      </c>
      <c r="N48" s="38">
        <v>0.12</v>
      </c>
      <c r="O48" s="19">
        <f>SUM(O43:O45)/3</f>
        <v>7.233333333333333</v>
      </c>
    </row>
    <row r="49" spans="1:15" ht="15">
      <c r="A49" s="112">
        <v>2</v>
      </c>
      <c r="B49" s="133" t="s">
        <v>17</v>
      </c>
      <c r="C49" s="5">
        <v>6</v>
      </c>
      <c r="D49" s="2">
        <v>30</v>
      </c>
      <c r="E49" s="6">
        <v>30</v>
      </c>
      <c r="F49" s="30">
        <v>0</v>
      </c>
      <c r="G49" s="31">
        <v>0</v>
      </c>
      <c r="H49" s="7">
        <v>0</v>
      </c>
      <c r="I49" s="30">
        <v>5</v>
      </c>
      <c r="J49" s="36">
        <v>0.167</v>
      </c>
      <c r="K49" s="30">
        <v>20</v>
      </c>
      <c r="L49" s="36">
        <v>0.666</v>
      </c>
      <c r="M49" s="30">
        <v>5</v>
      </c>
      <c r="N49" s="36">
        <v>0.167</v>
      </c>
      <c r="O49" s="32">
        <v>8.2</v>
      </c>
    </row>
    <row r="50" spans="1:15" ht="15">
      <c r="A50" s="113"/>
      <c r="B50" s="155"/>
      <c r="C50" s="5">
        <v>8</v>
      </c>
      <c r="D50" s="2">
        <v>25</v>
      </c>
      <c r="E50" s="6">
        <v>25</v>
      </c>
      <c r="F50" s="30">
        <v>0</v>
      </c>
      <c r="G50" s="31">
        <v>0</v>
      </c>
      <c r="H50" s="7">
        <v>0</v>
      </c>
      <c r="I50" s="30">
        <v>5</v>
      </c>
      <c r="J50" s="36">
        <v>0.2</v>
      </c>
      <c r="K50" s="30">
        <v>16</v>
      </c>
      <c r="L50" s="36">
        <v>0.64</v>
      </c>
      <c r="M50" s="30">
        <v>4</v>
      </c>
      <c r="N50" s="36">
        <v>0.16</v>
      </c>
      <c r="O50" s="32">
        <v>7.5</v>
      </c>
    </row>
    <row r="51" spans="1:15" ht="15">
      <c r="A51" s="113"/>
      <c r="B51" s="155"/>
      <c r="C51" s="5">
        <v>9</v>
      </c>
      <c r="D51" s="2">
        <v>30</v>
      </c>
      <c r="E51" s="2">
        <v>30</v>
      </c>
      <c r="F51" s="39">
        <v>0</v>
      </c>
      <c r="G51" s="2">
        <v>0</v>
      </c>
      <c r="H51" s="27">
        <v>0</v>
      </c>
      <c r="I51" s="39">
        <v>12</v>
      </c>
      <c r="J51" s="41">
        <v>0.4</v>
      </c>
      <c r="K51" s="39">
        <v>14</v>
      </c>
      <c r="L51" s="41">
        <v>0.467</v>
      </c>
      <c r="M51" s="39">
        <v>4</v>
      </c>
      <c r="N51" s="41">
        <v>0.133</v>
      </c>
      <c r="O51" s="28">
        <v>7.2</v>
      </c>
    </row>
    <row r="52" spans="1:15" ht="16.5" customHeight="1">
      <c r="A52" s="113"/>
      <c r="B52" s="155"/>
      <c r="C52" s="80">
        <v>10</v>
      </c>
      <c r="D52" s="10">
        <v>30</v>
      </c>
      <c r="E52" s="10">
        <v>30</v>
      </c>
      <c r="F52" s="10">
        <v>0</v>
      </c>
      <c r="G52" s="10">
        <v>0</v>
      </c>
      <c r="H52" s="14">
        <v>0</v>
      </c>
      <c r="I52" s="10">
        <v>5</v>
      </c>
      <c r="J52" s="37">
        <v>0.167</v>
      </c>
      <c r="K52" s="10">
        <v>17</v>
      </c>
      <c r="L52" s="37">
        <v>0.567</v>
      </c>
      <c r="M52" s="10">
        <v>8</v>
      </c>
      <c r="N52" s="37">
        <v>0.266</v>
      </c>
      <c r="O52" s="10">
        <v>8</v>
      </c>
    </row>
    <row r="53" spans="1:15" ht="16.5" customHeight="1">
      <c r="A53" s="136"/>
      <c r="B53" s="137"/>
      <c r="C53" s="90">
        <v>7</v>
      </c>
      <c r="D53" s="91">
        <v>7</v>
      </c>
      <c r="E53" s="91">
        <v>7</v>
      </c>
      <c r="F53" s="91">
        <v>0</v>
      </c>
      <c r="G53" s="91">
        <v>0</v>
      </c>
      <c r="H53" s="92">
        <v>0</v>
      </c>
      <c r="I53" s="91">
        <v>0</v>
      </c>
      <c r="J53" s="93">
        <v>0</v>
      </c>
      <c r="K53" s="91">
        <v>6</v>
      </c>
      <c r="L53" s="93">
        <v>0.857</v>
      </c>
      <c r="M53" s="91">
        <v>1</v>
      </c>
      <c r="N53" s="93">
        <v>0.143</v>
      </c>
      <c r="O53" s="91">
        <v>8.1</v>
      </c>
    </row>
    <row r="54" spans="1:17" ht="15">
      <c r="A54" s="24"/>
      <c r="B54" s="25" t="s">
        <v>16</v>
      </c>
      <c r="C54" s="20"/>
      <c r="D54" s="21">
        <f>SUM(D49:D53)</f>
        <v>122</v>
      </c>
      <c r="E54" s="21">
        <f>SUM(E49:E53)</f>
        <v>122</v>
      </c>
      <c r="F54" s="21">
        <v>0</v>
      </c>
      <c r="G54" s="21">
        <v>0</v>
      </c>
      <c r="H54" s="26">
        <v>0</v>
      </c>
      <c r="I54" s="21">
        <v>27</v>
      </c>
      <c r="J54" s="40">
        <v>0.187</v>
      </c>
      <c r="K54" s="21">
        <v>73</v>
      </c>
      <c r="L54" s="40">
        <v>0.639</v>
      </c>
      <c r="M54" s="21">
        <v>22</v>
      </c>
      <c r="N54" s="40">
        <v>0.174</v>
      </c>
      <c r="O54" s="29">
        <f>(O49+O50+O51)/3</f>
        <v>7.633333333333333</v>
      </c>
      <c r="Q54" s="23"/>
    </row>
    <row r="55" spans="1:17" ht="33.75" customHeight="1">
      <c r="A55" s="24"/>
      <c r="B55" s="25" t="s">
        <v>34</v>
      </c>
      <c r="C55" s="20"/>
      <c r="D55" s="21">
        <v>122</v>
      </c>
      <c r="E55" s="21">
        <v>122</v>
      </c>
      <c r="F55" s="21">
        <v>0</v>
      </c>
      <c r="G55" s="21">
        <v>0</v>
      </c>
      <c r="H55" s="26">
        <v>0</v>
      </c>
      <c r="I55" s="21">
        <v>32</v>
      </c>
      <c r="J55" s="40">
        <v>0.222</v>
      </c>
      <c r="K55" s="21">
        <v>72</v>
      </c>
      <c r="L55" s="40">
        <v>0.632</v>
      </c>
      <c r="M55" s="21">
        <v>18</v>
      </c>
      <c r="N55" s="40">
        <v>0.147</v>
      </c>
      <c r="O55" s="29">
        <v>7.4</v>
      </c>
      <c r="Q55" s="23"/>
    </row>
    <row r="56" spans="1:15" ht="15">
      <c r="A56" s="112">
        <v>3</v>
      </c>
      <c r="B56" s="133" t="s">
        <v>18</v>
      </c>
      <c r="C56" s="5">
        <v>6</v>
      </c>
      <c r="D56" s="2">
        <v>30</v>
      </c>
      <c r="E56" s="6">
        <v>30</v>
      </c>
      <c r="F56" s="12">
        <v>0</v>
      </c>
      <c r="G56" s="6">
        <v>0</v>
      </c>
      <c r="H56" s="7">
        <v>0</v>
      </c>
      <c r="I56" s="12">
        <v>1</v>
      </c>
      <c r="J56" s="36">
        <v>0.033</v>
      </c>
      <c r="K56" s="12">
        <v>25</v>
      </c>
      <c r="L56" s="36">
        <v>0.834</v>
      </c>
      <c r="M56" s="12">
        <v>4</v>
      </c>
      <c r="N56" s="36">
        <v>0.133</v>
      </c>
      <c r="O56" s="13">
        <v>8.2</v>
      </c>
    </row>
    <row r="57" spans="1:15" ht="15">
      <c r="A57" s="113"/>
      <c r="B57" s="155"/>
      <c r="C57" s="5">
        <v>8</v>
      </c>
      <c r="D57" s="2">
        <v>25</v>
      </c>
      <c r="E57" s="6">
        <v>25</v>
      </c>
      <c r="F57" s="12">
        <v>0</v>
      </c>
      <c r="G57" s="6">
        <v>0</v>
      </c>
      <c r="H57" s="7">
        <v>0</v>
      </c>
      <c r="I57" s="12">
        <v>3</v>
      </c>
      <c r="J57" s="36">
        <v>0.12</v>
      </c>
      <c r="K57" s="12">
        <v>17</v>
      </c>
      <c r="L57" s="36">
        <v>0.68</v>
      </c>
      <c r="M57" s="12">
        <v>5</v>
      </c>
      <c r="N57" s="36">
        <v>0.2</v>
      </c>
      <c r="O57" s="13">
        <v>8.1</v>
      </c>
    </row>
    <row r="58" spans="1:15" ht="15">
      <c r="A58" s="113"/>
      <c r="B58" s="155"/>
      <c r="C58" s="5">
        <v>9</v>
      </c>
      <c r="D58" s="2">
        <v>30</v>
      </c>
      <c r="E58" s="2">
        <v>30</v>
      </c>
      <c r="F58" s="39">
        <v>0</v>
      </c>
      <c r="G58" s="2">
        <v>0</v>
      </c>
      <c r="H58" s="27">
        <v>0</v>
      </c>
      <c r="I58" s="39">
        <v>6</v>
      </c>
      <c r="J58" s="41">
        <v>0.2</v>
      </c>
      <c r="K58" s="39">
        <v>21</v>
      </c>
      <c r="L58" s="41">
        <v>0.7</v>
      </c>
      <c r="M58" s="39">
        <v>3</v>
      </c>
      <c r="N58" s="41">
        <v>0.1</v>
      </c>
      <c r="O58" s="28">
        <v>7.9</v>
      </c>
    </row>
    <row r="59" spans="1:15" ht="15.75" customHeight="1">
      <c r="A59" s="113"/>
      <c r="B59" s="155"/>
      <c r="C59" s="80">
        <v>10</v>
      </c>
      <c r="D59" s="10">
        <v>30</v>
      </c>
      <c r="E59" s="10">
        <v>30</v>
      </c>
      <c r="F59" s="10">
        <v>0</v>
      </c>
      <c r="G59" s="10">
        <v>0</v>
      </c>
      <c r="H59" s="14">
        <v>0</v>
      </c>
      <c r="I59" s="10">
        <v>3</v>
      </c>
      <c r="J59" s="37">
        <v>0.1</v>
      </c>
      <c r="K59" s="10">
        <v>15</v>
      </c>
      <c r="L59" s="37">
        <v>0.5</v>
      </c>
      <c r="M59" s="10">
        <v>12</v>
      </c>
      <c r="N59" s="37">
        <v>0.4</v>
      </c>
      <c r="O59" s="10">
        <v>8.5</v>
      </c>
    </row>
    <row r="60" spans="1:15" ht="15.75" customHeight="1">
      <c r="A60" s="136"/>
      <c r="B60" s="137"/>
      <c r="C60" s="90">
        <v>7</v>
      </c>
      <c r="D60" s="91">
        <v>7</v>
      </c>
      <c r="E60" s="10">
        <v>7</v>
      </c>
      <c r="F60" s="10">
        <v>0</v>
      </c>
      <c r="G60" s="10">
        <v>0</v>
      </c>
      <c r="H60" s="14">
        <v>0</v>
      </c>
      <c r="I60" s="10">
        <v>0</v>
      </c>
      <c r="J60" s="37">
        <v>0</v>
      </c>
      <c r="K60" s="10">
        <v>5</v>
      </c>
      <c r="L60" s="37">
        <v>0.714</v>
      </c>
      <c r="M60" s="10">
        <v>2</v>
      </c>
      <c r="N60" s="37">
        <v>0.286</v>
      </c>
      <c r="O60" s="10">
        <v>8.7</v>
      </c>
    </row>
    <row r="61" spans="1:15" ht="15">
      <c r="A61" s="24"/>
      <c r="B61" s="25" t="s">
        <v>16</v>
      </c>
      <c r="C61" s="20"/>
      <c r="D61" s="21">
        <v>122</v>
      </c>
      <c r="E61" s="22">
        <v>122</v>
      </c>
      <c r="F61" s="17">
        <v>0</v>
      </c>
      <c r="G61" s="22">
        <v>0</v>
      </c>
      <c r="H61" s="18">
        <v>0</v>
      </c>
      <c r="I61" s="17">
        <v>13</v>
      </c>
      <c r="J61" s="38">
        <v>0.091</v>
      </c>
      <c r="K61" s="17">
        <v>83</v>
      </c>
      <c r="L61" s="38">
        <v>0.686</v>
      </c>
      <c r="M61" s="17">
        <v>26</v>
      </c>
      <c r="N61" s="38">
        <v>0.223</v>
      </c>
      <c r="O61" s="19">
        <v>8.3</v>
      </c>
    </row>
    <row r="62" spans="1:15" ht="15.75">
      <c r="A62" s="141" t="s">
        <v>35</v>
      </c>
      <c r="B62" s="142"/>
      <c r="C62" s="5"/>
      <c r="D62" s="15">
        <f>(D48+D54+D61)/3</f>
        <v>122</v>
      </c>
      <c r="E62" s="15">
        <f>(E48+E54+E61)/3</f>
        <v>122</v>
      </c>
      <c r="F62" s="15">
        <v>0</v>
      </c>
      <c r="G62" s="15">
        <v>0</v>
      </c>
      <c r="H62" s="15">
        <v>0</v>
      </c>
      <c r="I62" s="15">
        <v>23</v>
      </c>
      <c r="J62" s="56">
        <v>0.159</v>
      </c>
      <c r="K62" s="15">
        <v>77</v>
      </c>
      <c r="L62" s="56">
        <v>0.659</v>
      </c>
      <c r="M62" s="15">
        <v>22</v>
      </c>
      <c r="N62" s="56">
        <v>0.185</v>
      </c>
      <c r="O62" s="16">
        <v>7.8</v>
      </c>
    </row>
    <row r="63" spans="1:15" ht="21" customHeight="1">
      <c r="A63" s="138" t="s">
        <v>27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40"/>
    </row>
    <row r="64" spans="1:15" ht="24.75" customHeight="1">
      <c r="A64" s="112">
        <v>1</v>
      </c>
      <c r="B64" s="133" t="s">
        <v>40</v>
      </c>
      <c r="C64" s="2">
        <v>21</v>
      </c>
      <c r="D64" s="2">
        <v>25</v>
      </c>
      <c r="E64" s="6">
        <v>25</v>
      </c>
      <c r="F64" s="12">
        <v>0</v>
      </c>
      <c r="G64" s="6">
        <v>0</v>
      </c>
      <c r="H64" s="7">
        <v>0</v>
      </c>
      <c r="I64" s="12">
        <v>17</v>
      </c>
      <c r="J64" s="36">
        <v>0.68</v>
      </c>
      <c r="K64" s="12">
        <v>8</v>
      </c>
      <c r="L64" s="36">
        <v>0.32</v>
      </c>
      <c r="M64" s="12">
        <v>0</v>
      </c>
      <c r="N64" s="36">
        <v>0</v>
      </c>
      <c r="O64" s="13">
        <v>5.5</v>
      </c>
    </row>
    <row r="65" spans="1:15" ht="37.5" customHeight="1">
      <c r="A65" s="136"/>
      <c r="B65" s="137"/>
      <c r="C65" s="2">
        <v>1</v>
      </c>
      <c r="D65" s="2">
        <v>30</v>
      </c>
      <c r="E65" s="6">
        <v>30</v>
      </c>
      <c r="F65" s="12">
        <v>0</v>
      </c>
      <c r="G65" s="6">
        <v>0</v>
      </c>
      <c r="H65" s="7">
        <v>0</v>
      </c>
      <c r="I65" s="12">
        <v>17</v>
      </c>
      <c r="J65" s="36">
        <v>0.567</v>
      </c>
      <c r="K65" s="12">
        <v>7</v>
      </c>
      <c r="L65" s="36">
        <v>0.233</v>
      </c>
      <c r="M65" s="12">
        <v>6</v>
      </c>
      <c r="N65" s="36">
        <v>0.2</v>
      </c>
      <c r="O65" s="13">
        <v>6.9</v>
      </c>
    </row>
    <row r="66" spans="1:15" ht="15">
      <c r="A66" s="24"/>
      <c r="B66" s="25" t="s">
        <v>16</v>
      </c>
      <c r="C66" s="20"/>
      <c r="D66" s="21">
        <f>SUM(D64:D65)</f>
        <v>55</v>
      </c>
      <c r="E66" s="21">
        <f>SUM(E64:E65)</f>
        <v>55</v>
      </c>
      <c r="F66" s="21">
        <v>0</v>
      </c>
      <c r="G66" s="21">
        <v>0</v>
      </c>
      <c r="H66" s="26">
        <v>0</v>
      </c>
      <c r="I66" s="21">
        <f>SUM(I64:I65)</f>
        <v>34</v>
      </c>
      <c r="J66" s="40">
        <v>0.567</v>
      </c>
      <c r="K66" s="21">
        <f>SUM(K64:K65)</f>
        <v>15</v>
      </c>
      <c r="L66" s="40">
        <v>0.233</v>
      </c>
      <c r="M66" s="21">
        <f>SUM(M64:M65)</f>
        <v>6</v>
      </c>
      <c r="N66" s="40">
        <v>0.2</v>
      </c>
      <c r="O66" s="29">
        <v>6.9</v>
      </c>
    </row>
    <row r="67" spans="1:15" ht="15">
      <c r="A67" s="112">
        <v>2</v>
      </c>
      <c r="B67" s="133" t="s">
        <v>26</v>
      </c>
      <c r="C67" s="2">
        <v>21</v>
      </c>
      <c r="D67" s="2">
        <v>25</v>
      </c>
      <c r="E67" s="6">
        <v>25</v>
      </c>
      <c r="F67" s="12">
        <v>0</v>
      </c>
      <c r="G67" s="6">
        <v>0</v>
      </c>
      <c r="H67" s="7">
        <v>0</v>
      </c>
      <c r="I67" s="12">
        <v>15</v>
      </c>
      <c r="J67" s="36">
        <v>0.6</v>
      </c>
      <c r="K67" s="12">
        <v>10</v>
      </c>
      <c r="L67" s="36">
        <v>0.4</v>
      </c>
      <c r="M67" s="12">
        <v>0</v>
      </c>
      <c r="N67" s="36">
        <v>0</v>
      </c>
      <c r="O67" s="13">
        <v>5.8</v>
      </c>
    </row>
    <row r="68" spans="1:15" ht="15">
      <c r="A68" s="136"/>
      <c r="B68" s="137"/>
      <c r="C68" s="2">
        <v>1</v>
      </c>
      <c r="D68" s="2">
        <v>30</v>
      </c>
      <c r="E68" s="6">
        <v>30</v>
      </c>
      <c r="F68" s="12">
        <v>0</v>
      </c>
      <c r="G68" s="6">
        <v>0</v>
      </c>
      <c r="H68" s="7">
        <v>0</v>
      </c>
      <c r="I68" s="12">
        <v>15</v>
      </c>
      <c r="J68" s="36">
        <v>0.5</v>
      </c>
      <c r="K68" s="12">
        <v>11</v>
      </c>
      <c r="L68" s="36">
        <v>0.367</v>
      </c>
      <c r="M68" s="12">
        <v>4</v>
      </c>
      <c r="N68" s="36">
        <v>0.133</v>
      </c>
      <c r="O68" s="13">
        <v>6.7</v>
      </c>
    </row>
    <row r="69" spans="1:15" ht="18" customHeight="1">
      <c r="A69" s="24"/>
      <c r="B69" s="25" t="s">
        <v>16</v>
      </c>
      <c r="C69" s="20"/>
      <c r="D69" s="21">
        <f>SUM(D67:D68)</f>
        <v>55</v>
      </c>
      <c r="E69" s="21">
        <f>SUM(E67:E68)</f>
        <v>55</v>
      </c>
      <c r="F69" s="21">
        <v>0</v>
      </c>
      <c r="G69" s="21">
        <v>0</v>
      </c>
      <c r="H69" s="26">
        <v>0</v>
      </c>
      <c r="I69" s="21">
        <v>30</v>
      </c>
      <c r="J69" s="40">
        <v>0.55</v>
      </c>
      <c r="K69" s="21">
        <v>21</v>
      </c>
      <c r="L69" s="40">
        <v>0.384</v>
      </c>
      <c r="M69" s="21">
        <v>4</v>
      </c>
      <c r="N69" s="40">
        <v>0.133</v>
      </c>
      <c r="O69" s="21">
        <v>6.3</v>
      </c>
    </row>
    <row r="70" spans="1:15" ht="34.5" customHeight="1">
      <c r="A70" s="24"/>
      <c r="B70" s="25" t="s">
        <v>34</v>
      </c>
      <c r="C70" s="20"/>
      <c r="D70" s="21">
        <v>55</v>
      </c>
      <c r="E70" s="21">
        <v>55</v>
      </c>
      <c r="F70" s="21">
        <v>0</v>
      </c>
      <c r="G70" s="21">
        <v>0</v>
      </c>
      <c r="H70" s="26">
        <v>0</v>
      </c>
      <c r="I70" s="21">
        <v>32</v>
      </c>
      <c r="J70" s="40">
        <v>0.559</v>
      </c>
      <c r="K70" s="21">
        <v>18</v>
      </c>
      <c r="L70" s="40">
        <v>0.312</v>
      </c>
      <c r="M70" s="21">
        <v>5</v>
      </c>
      <c r="N70" s="40">
        <v>0.111</v>
      </c>
      <c r="O70" s="21">
        <v>6.6</v>
      </c>
    </row>
    <row r="71" spans="1:15" ht="20.25" customHeight="1">
      <c r="A71" s="112">
        <v>3</v>
      </c>
      <c r="B71" s="133" t="s">
        <v>23</v>
      </c>
      <c r="C71" s="2">
        <v>21</v>
      </c>
      <c r="D71" s="2">
        <v>25</v>
      </c>
      <c r="E71" s="6">
        <v>25</v>
      </c>
      <c r="F71" s="12">
        <v>0</v>
      </c>
      <c r="G71" s="6">
        <v>0</v>
      </c>
      <c r="H71" s="7">
        <v>0</v>
      </c>
      <c r="I71" s="12">
        <v>12</v>
      </c>
      <c r="J71" s="36">
        <v>0.48</v>
      </c>
      <c r="K71" s="12">
        <v>11</v>
      </c>
      <c r="L71" s="36">
        <v>0.44</v>
      </c>
      <c r="M71" s="12">
        <v>2</v>
      </c>
      <c r="N71" s="36">
        <v>0.08</v>
      </c>
      <c r="O71" s="13">
        <v>6.4</v>
      </c>
    </row>
    <row r="72" spans="1:15" ht="15.75" customHeight="1">
      <c r="A72" s="136"/>
      <c r="B72" s="137"/>
      <c r="C72" s="2">
        <v>1</v>
      </c>
      <c r="D72" s="2">
        <v>30</v>
      </c>
      <c r="E72" s="2">
        <v>30</v>
      </c>
      <c r="F72" s="39">
        <v>0</v>
      </c>
      <c r="G72" s="2">
        <v>0</v>
      </c>
      <c r="H72" s="27">
        <v>0</v>
      </c>
      <c r="I72" s="39">
        <v>7</v>
      </c>
      <c r="J72" s="41">
        <v>0.233</v>
      </c>
      <c r="K72" s="39">
        <v>16</v>
      </c>
      <c r="L72" s="41">
        <v>0.534</v>
      </c>
      <c r="M72" s="39">
        <v>7</v>
      </c>
      <c r="N72" s="41">
        <v>0.233</v>
      </c>
      <c r="O72" s="28">
        <v>7.8</v>
      </c>
    </row>
    <row r="73" spans="1:15" ht="15">
      <c r="A73" s="24"/>
      <c r="B73" s="25" t="s">
        <v>16</v>
      </c>
      <c r="C73" s="20"/>
      <c r="D73" s="21">
        <f>SUM(D71:D72)</f>
        <v>55</v>
      </c>
      <c r="E73" s="21">
        <f>SUM(E71:E72)</f>
        <v>55</v>
      </c>
      <c r="F73" s="21">
        <v>0</v>
      </c>
      <c r="G73" s="21">
        <v>0</v>
      </c>
      <c r="H73" s="26">
        <v>0</v>
      </c>
      <c r="I73" s="21">
        <f>SUM(I71:I72)</f>
        <v>19</v>
      </c>
      <c r="J73" s="40">
        <v>0.357</v>
      </c>
      <c r="K73" s="21">
        <f>SUM(K71:K72)</f>
        <v>27</v>
      </c>
      <c r="L73" s="40">
        <v>0.487</v>
      </c>
      <c r="M73" s="21">
        <f>SUM(M71:M72)</f>
        <v>9</v>
      </c>
      <c r="N73" s="40">
        <v>0.156</v>
      </c>
      <c r="O73" s="21">
        <v>7.1</v>
      </c>
    </row>
    <row r="74" spans="1:15" ht="15.75">
      <c r="A74" s="141" t="s">
        <v>35</v>
      </c>
      <c r="B74" s="142"/>
      <c r="C74" s="83"/>
      <c r="D74" s="15">
        <v>55</v>
      </c>
      <c r="E74" s="15">
        <f>(E66+E69+E73)/3</f>
        <v>55</v>
      </c>
      <c r="F74" s="15">
        <v>0</v>
      </c>
      <c r="G74" s="15">
        <v>0</v>
      </c>
      <c r="H74" s="15">
        <v>0</v>
      </c>
      <c r="I74" s="15">
        <v>25</v>
      </c>
      <c r="J74" s="56">
        <v>0.466</v>
      </c>
      <c r="K74" s="15">
        <v>23</v>
      </c>
      <c r="L74" s="56">
        <v>0.4</v>
      </c>
      <c r="M74" s="15">
        <v>7</v>
      </c>
      <c r="N74" s="57">
        <v>0.134</v>
      </c>
      <c r="O74" s="16">
        <v>6.9</v>
      </c>
    </row>
    <row r="75" spans="1:15" ht="60" customHeight="1">
      <c r="A75" s="89"/>
      <c r="B75" s="59" t="s">
        <v>25</v>
      </c>
      <c r="C75" s="59"/>
      <c r="D75" s="59"/>
      <c r="E75" s="59"/>
      <c r="F75" s="59"/>
      <c r="G75" s="59"/>
      <c r="H75" s="59"/>
      <c r="I75" s="121" t="s">
        <v>38</v>
      </c>
      <c r="J75" s="121"/>
      <c r="K75" s="121"/>
      <c r="L75" s="121"/>
      <c r="M75" s="33"/>
      <c r="N75" s="33"/>
      <c r="O75" s="45"/>
    </row>
    <row r="76" spans="1:15" ht="27" customHeight="1">
      <c r="A76" s="58"/>
      <c r="B76" s="63" t="s">
        <v>42</v>
      </c>
      <c r="C76" s="63"/>
      <c r="D76" s="63"/>
      <c r="E76" s="63"/>
      <c r="F76" s="63"/>
      <c r="G76" s="63"/>
      <c r="H76" s="63"/>
      <c r="I76" s="63"/>
      <c r="J76" s="63"/>
      <c r="K76" s="62"/>
      <c r="L76" s="62"/>
      <c r="M76" s="43"/>
      <c r="N76" s="43"/>
      <c r="O76" s="61"/>
    </row>
    <row r="77" spans="1:15" ht="21" customHeight="1">
      <c r="A77" s="58"/>
      <c r="M77" s="60"/>
      <c r="N77" s="60"/>
      <c r="O77" s="61"/>
    </row>
    <row r="78" spans="1:15" ht="18">
      <c r="A78" s="58"/>
      <c r="K78" s="64"/>
      <c r="L78" s="60"/>
      <c r="M78" s="60"/>
      <c r="N78" s="60"/>
      <c r="O78" s="61"/>
    </row>
    <row r="79" spans="1:15" ht="18">
      <c r="A79" s="58"/>
      <c r="B79" s="63"/>
      <c r="C79" s="63"/>
      <c r="D79" s="63"/>
      <c r="E79" s="63"/>
      <c r="F79" s="63"/>
      <c r="G79" s="63"/>
      <c r="H79" s="63"/>
      <c r="I79" s="63"/>
      <c r="J79" s="63"/>
      <c r="K79" s="64"/>
      <c r="L79" s="60"/>
      <c r="M79" s="60"/>
      <c r="N79" s="60"/>
      <c r="O79" s="61"/>
    </row>
    <row r="80" spans="1:15" ht="18">
      <c r="A80" s="58" t="s">
        <v>19</v>
      </c>
      <c r="B80" s="63"/>
      <c r="C80" s="63"/>
      <c r="D80" s="63"/>
      <c r="E80" s="63"/>
      <c r="F80" s="63"/>
      <c r="G80" s="63"/>
      <c r="H80" s="63"/>
      <c r="I80" s="63"/>
      <c r="J80" s="63"/>
      <c r="K80" s="64"/>
      <c r="L80" s="60"/>
      <c r="M80" s="60"/>
      <c r="N80" s="60"/>
      <c r="O80" s="45"/>
    </row>
    <row r="81" spans="1:15" ht="15.75">
      <c r="A81" s="44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3"/>
      <c r="M81" s="43"/>
      <c r="N81" s="43"/>
      <c r="O81" s="45"/>
    </row>
    <row r="82" spans="1:14" ht="15.75">
      <c r="A82" s="44"/>
      <c r="B82" s="44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</row>
    <row r="87" ht="17.25">
      <c r="P87" s="62"/>
    </row>
    <row r="88" ht="17.25">
      <c r="P88" s="62"/>
    </row>
    <row r="89" spans="1:15" s="62" customFormat="1" ht="17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s="62" customFormat="1" ht="40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6" s="62" customFormat="1" ht="17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s="62" customFormat="1" ht="17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</sheetData>
  <sheetProtection/>
  <mergeCells count="50">
    <mergeCell ref="B49:B53"/>
    <mergeCell ref="A49:A53"/>
    <mergeCell ref="B56:B60"/>
    <mergeCell ref="A56:A60"/>
    <mergeCell ref="A10:A13"/>
    <mergeCell ref="A15:A18"/>
    <mergeCell ref="A21:A24"/>
    <mergeCell ref="B21:B24"/>
    <mergeCell ref="B43:B47"/>
    <mergeCell ref="A43:A47"/>
    <mergeCell ref="A9:O9"/>
    <mergeCell ref="K6:L7"/>
    <mergeCell ref="B28:B29"/>
    <mergeCell ref="A3:O3"/>
    <mergeCell ref="M6:N7"/>
    <mergeCell ref="I6:J7"/>
    <mergeCell ref="D5:F6"/>
    <mergeCell ref="G5:N5"/>
    <mergeCell ref="B10:B13"/>
    <mergeCell ref="B15:B18"/>
    <mergeCell ref="E7:F7"/>
    <mergeCell ref="A41:B41"/>
    <mergeCell ref="A38:A39"/>
    <mergeCell ref="B38:B39"/>
    <mergeCell ref="A31:A32"/>
    <mergeCell ref="B31:B32"/>
    <mergeCell ref="A27:O27"/>
    <mergeCell ref="A28:A29"/>
    <mergeCell ref="A26:B26"/>
    <mergeCell ref="O5:O8"/>
    <mergeCell ref="A74:B74"/>
    <mergeCell ref="A63:O63"/>
    <mergeCell ref="A1:O1"/>
    <mergeCell ref="A2:O2"/>
    <mergeCell ref="A5:A8"/>
    <mergeCell ref="B5:B8"/>
    <mergeCell ref="C5:C8"/>
    <mergeCell ref="A62:B62"/>
    <mergeCell ref="G6:H7"/>
    <mergeCell ref="D7:D8"/>
    <mergeCell ref="B34:B35"/>
    <mergeCell ref="A34:A35"/>
    <mergeCell ref="A64:A65"/>
    <mergeCell ref="B64:B65"/>
    <mergeCell ref="A42:O42"/>
    <mergeCell ref="I75:L75"/>
    <mergeCell ref="A67:A68"/>
    <mergeCell ref="B67:B68"/>
    <mergeCell ref="B71:B72"/>
    <mergeCell ref="A71:A7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2021-01-11T09:25:34Z</cp:lastPrinted>
  <dcterms:created xsi:type="dcterms:W3CDTF">1996-10-08T23:32:33Z</dcterms:created>
  <dcterms:modified xsi:type="dcterms:W3CDTF">2021-01-11T09:42:05Z</dcterms:modified>
  <cp:category/>
  <cp:version/>
  <cp:contentType/>
  <cp:contentStatus/>
</cp:coreProperties>
</file>