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0" activeTab="1"/>
  </bookViews>
  <sheets>
    <sheet name="ЗПП" sheetId="1" r:id="rId1"/>
    <sheet name="ППП" sheetId="2" r:id="rId2"/>
  </sheets>
  <definedNames>
    <definedName name="_xlnm.Print_Titles" localSheetId="1">'ППП'!$5:$8</definedName>
  </definedNames>
  <calcPr fullCalcOnLoad="1"/>
</workbook>
</file>

<file path=xl/comments2.xml><?xml version="1.0" encoding="utf-8"?>
<comments xmlns="http://schemas.openxmlformats.org/spreadsheetml/2006/main">
  <authors>
    <author>Irina</author>
  </authors>
  <commentList>
    <comment ref="J20" authorId="0">
      <text>
        <r>
          <rPr>
            <b/>
            <sz val="8"/>
            <rFont val="Tahoma"/>
            <family val="2"/>
          </rPr>
          <t>Irina: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<sst xmlns="http://schemas.openxmlformats.org/spreadsheetml/2006/main" count="126" uniqueCount="53">
  <si>
    <t>№ з/п</t>
  </si>
  <si>
    <t>Перелік предметів</t>
  </si>
  <si>
    <t>Рівень компетентності учнів</t>
  </si>
  <si>
    <t xml:space="preserve">Середній бал </t>
  </si>
  <si>
    <t>початковий</t>
  </si>
  <si>
    <t>середній</t>
  </si>
  <si>
    <t>достатній</t>
  </si>
  <si>
    <t>високий</t>
  </si>
  <si>
    <t>Вивчали предмет</t>
  </si>
  <si>
    <t>Всього</t>
  </si>
  <si>
    <t>В т.ч.</t>
  </si>
  <si>
    <t>Атестовано</t>
  </si>
  <si>
    <t>Неатестовано</t>
  </si>
  <si>
    <t xml:space="preserve">Кількість </t>
  </si>
  <si>
    <t>% до числа атестованих</t>
  </si>
  <si>
    <t>Група</t>
  </si>
  <si>
    <t>Аналіз результатів навчальної діяльності</t>
  </si>
  <si>
    <t>Загальна кількість:</t>
  </si>
  <si>
    <t>Матеріалознавство</t>
  </si>
  <si>
    <t>Виробниче навчання</t>
  </si>
  <si>
    <t xml:space="preserve"> </t>
  </si>
  <si>
    <t xml:space="preserve"> Інформаційні технології </t>
  </si>
  <si>
    <t>Ужгородського вищого комерційного училища КНТЕУ</t>
  </si>
  <si>
    <t xml:space="preserve">Основи галузевої економіки та підприємництва </t>
  </si>
  <si>
    <t>Заступник директора з НВР ________________________________ О.Я.Корнієнко</t>
  </si>
  <si>
    <t xml:space="preserve">Виробниче навчання  </t>
  </si>
  <si>
    <t>Професія "Обліковець з реєстрації бухгалтерських даних, касир (в банку) "</t>
  </si>
  <si>
    <t xml:space="preserve">Технологія касових операцій </t>
  </si>
  <si>
    <t xml:space="preserve">Перукарська справа </t>
  </si>
  <si>
    <t>Директор УВКУ КНТЕУ         ______________________________________ Л.П.Гондорчин</t>
  </si>
  <si>
    <t>Л.П.Гондорчин</t>
  </si>
  <si>
    <t>Іноземна мова за професійним спрямуванням</t>
  </si>
  <si>
    <t>Професія   "Покоївка, адміністратор, агент з організації туризму"</t>
  </si>
  <si>
    <t>Професія "Швачка, кравець"</t>
  </si>
  <si>
    <t>Основи конструювання одягу</t>
  </si>
  <si>
    <t>Конструювання одягу</t>
  </si>
  <si>
    <t>Технологія виготовлення одягу</t>
  </si>
  <si>
    <t>Технологія виготовлення швейних виробів (Технологія виготовлення одягу)</t>
  </si>
  <si>
    <t>Економіка підприємств</t>
  </si>
  <si>
    <t>Бухгалтерський облік (основи бухгалтерського обліку)</t>
  </si>
  <si>
    <t>Технологія обслуговування в готелях та туристичних комплексах</t>
  </si>
  <si>
    <t>Основи правових знань (основи трудового законодавства)</t>
  </si>
  <si>
    <t>Середній показник</t>
  </si>
  <si>
    <t>Професійно-теоретична підготовка (середній показник)</t>
  </si>
  <si>
    <t>Професій: "Перукар (перукар-модельєр)"; "Перукар (перукар-модельєр), візажист";"Перукар (перукар-модельєр), манікюрник, педикюрник"</t>
  </si>
  <si>
    <t>Середній показник (з професії):</t>
  </si>
  <si>
    <t>Середній показник (з професій):</t>
  </si>
  <si>
    <t xml:space="preserve">Методист                                 ______________________________________  І.В.Кучер </t>
  </si>
  <si>
    <t>із загальнопрофесійної підготовки за   2019/2020 навчальний  рік</t>
  </si>
  <si>
    <t>Професія "Кравець", "Вишивальник, кравець"</t>
  </si>
  <si>
    <t>із професійної підготовки за  2019/2020 навчальний рік</t>
  </si>
  <si>
    <t>Технологія  обслуговування в сфері туризму</t>
  </si>
  <si>
    <t>24.1%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</si>
</sst>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%"/>
    <numFmt numFmtId="210" formatCode="[$-FC19]d\ mmmm\ yyyy\ &quot;г.&quot;"/>
    <numFmt numFmtId="211" formatCode="[$-422]d\ mmmm\ yyyy&quot; р.&quot;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204" fontId="5" fillId="0" borderId="11" xfId="0" applyNumberFormat="1" applyFont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04" fontId="4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204" fontId="4" fillId="32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04" fontId="2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2" borderId="11" xfId="0" applyFont="1" applyFill="1" applyBorder="1" applyAlignment="1">
      <alignment horizontal="left" vertical="center"/>
    </xf>
    <xf numFmtId="209" fontId="2" fillId="0" borderId="11" xfId="0" applyNumberFormat="1" applyFont="1" applyBorder="1" applyAlignment="1">
      <alignment horizontal="center" vertical="center"/>
    </xf>
    <xf numFmtId="209" fontId="2" fillId="0" borderId="11" xfId="0" applyNumberFormat="1" applyFont="1" applyBorder="1" applyAlignment="1">
      <alignment horizontal="center"/>
    </xf>
    <xf numFmtId="209" fontId="4" fillId="32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09" fontId="4" fillId="32" borderId="10" xfId="0" applyNumberFormat="1" applyFont="1" applyFill="1" applyBorder="1" applyAlignment="1">
      <alignment horizontal="center" vertical="center"/>
    </xf>
    <xf numFmtId="20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0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09" fontId="2" fillId="33" borderId="11" xfId="0" applyNumberFormat="1" applyFont="1" applyFill="1" applyBorder="1" applyAlignment="1">
      <alignment horizontal="center" vertical="center"/>
    </xf>
    <xf numFmtId="204" fontId="2" fillId="33" borderId="11" xfId="0" applyNumberFormat="1" applyFont="1" applyFill="1" applyBorder="1" applyAlignment="1">
      <alignment horizontal="center" vertical="center"/>
    </xf>
    <xf numFmtId="209" fontId="5" fillId="0" borderId="11" xfId="0" applyNumberFormat="1" applyFont="1" applyBorder="1" applyAlignment="1">
      <alignment horizontal="center" vertical="center"/>
    </xf>
    <xf numFmtId="209" fontId="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Border="1" applyAlignment="1">
      <alignment horizontal="center" vertical="center"/>
    </xf>
    <xf numFmtId="204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/>
    </xf>
    <xf numFmtId="204" fontId="4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/>
    </xf>
    <xf numFmtId="10" fontId="4" fillId="32" borderId="11" xfId="0" applyNumberFormat="1" applyFont="1" applyFill="1" applyBorder="1" applyAlignment="1">
      <alignment horizontal="center" vertical="center"/>
    </xf>
    <xf numFmtId="209" fontId="2" fillId="0" borderId="11" xfId="0" applyNumberFormat="1" applyFont="1" applyBorder="1" applyAlignment="1">
      <alignment horizontal="center" vertical="center" wrapText="1"/>
    </xf>
    <xf numFmtId="209" fontId="2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4" fillId="32" borderId="2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22">
      <selection activeCell="T22" sqref="T22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4.7109375" style="0" customWidth="1"/>
    <col min="4" max="7" width="7.7109375" style="0" customWidth="1"/>
    <col min="8" max="8" width="8.28125" style="0" customWidth="1"/>
    <col min="9" max="9" width="7.7109375" style="0" customWidth="1"/>
    <col min="10" max="10" width="8.8515625" style="0" customWidth="1"/>
    <col min="11" max="15" width="7.7109375" style="0" customWidth="1"/>
  </cols>
  <sheetData>
    <row r="1" spans="1:15" ht="40.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6.5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6.5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92" t="s">
        <v>0</v>
      </c>
      <c r="B5" s="95" t="s">
        <v>1</v>
      </c>
      <c r="C5" s="110" t="s">
        <v>15</v>
      </c>
      <c r="D5" s="120" t="s">
        <v>8</v>
      </c>
      <c r="E5" s="121"/>
      <c r="F5" s="122"/>
      <c r="G5" s="126" t="s">
        <v>2</v>
      </c>
      <c r="H5" s="126"/>
      <c r="I5" s="126"/>
      <c r="J5" s="126"/>
      <c r="K5" s="126"/>
      <c r="L5" s="126"/>
      <c r="M5" s="126"/>
      <c r="N5" s="126"/>
      <c r="O5" s="98" t="s">
        <v>3</v>
      </c>
    </row>
    <row r="6" spans="1:15" ht="8.25" customHeight="1">
      <c r="A6" s="93"/>
      <c r="B6" s="96"/>
      <c r="C6" s="111"/>
      <c r="D6" s="123"/>
      <c r="E6" s="124"/>
      <c r="F6" s="125"/>
      <c r="G6" s="101" t="s">
        <v>4</v>
      </c>
      <c r="H6" s="102"/>
      <c r="I6" s="101" t="s">
        <v>5</v>
      </c>
      <c r="J6" s="102"/>
      <c r="K6" s="101" t="s">
        <v>6</v>
      </c>
      <c r="L6" s="102"/>
      <c r="M6" s="101" t="s">
        <v>7</v>
      </c>
      <c r="N6" s="102"/>
      <c r="O6" s="99"/>
    </row>
    <row r="7" spans="1:15" ht="15" customHeight="1">
      <c r="A7" s="93"/>
      <c r="B7" s="96"/>
      <c r="C7" s="111"/>
      <c r="D7" s="119" t="s">
        <v>9</v>
      </c>
      <c r="E7" s="127" t="s">
        <v>10</v>
      </c>
      <c r="F7" s="127"/>
      <c r="G7" s="103"/>
      <c r="H7" s="104"/>
      <c r="I7" s="103"/>
      <c r="J7" s="104"/>
      <c r="K7" s="103"/>
      <c r="L7" s="104"/>
      <c r="M7" s="103"/>
      <c r="N7" s="104"/>
      <c r="O7" s="99"/>
    </row>
    <row r="8" spans="1:15" ht="73.5" customHeight="1">
      <c r="A8" s="94"/>
      <c r="B8" s="97"/>
      <c r="C8" s="112"/>
      <c r="D8" s="119"/>
      <c r="E8" s="65" t="s">
        <v>11</v>
      </c>
      <c r="F8" s="66" t="s">
        <v>12</v>
      </c>
      <c r="G8" s="65" t="s">
        <v>13</v>
      </c>
      <c r="H8" s="65" t="s">
        <v>14</v>
      </c>
      <c r="I8" s="65" t="s">
        <v>13</v>
      </c>
      <c r="J8" s="65" t="s">
        <v>14</v>
      </c>
      <c r="K8" s="65" t="s">
        <v>13</v>
      </c>
      <c r="L8" s="65" t="s">
        <v>14</v>
      </c>
      <c r="M8" s="65" t="s">
        <v>13</v>
      </c>
      <c r="N8" s="65" t="s">
        <v>14</v>
      </c>
      <c r="O8" s="100"/>
    </row>
    <row r="9" spans="1:15" ht="18.75" customHeight="1">
      <c r="A9" s="67"/>
      <c r="B9" s="108" t="s">
        <v>23</v>
      </c>
      <c r="C9" s="84">
        <v>1</v>
      </c>
      <c r="D9" s="69">
        <v>25</v>
      </c>
      <c r="E9" s="68">
        <v>25</v>
      </c>
      <c r="F9" s="73">
        <v>0</v>
      </c>
      <c r="G9" s="68">
        <v>0</v>
      </c>
      <c r="H9" s="74">
        <v>0</v>
      </c>
      <c r="I9" s="68">
        <v>10</v>
      </c>
      <c r="J9" s="78">
        <v>0.4</v>
      </c>
      <c r="K9" s="68">
        <v>12</v>
      </c>
      <c r="L9" s="78">
        <v>0.48</v>
      </c>
      <c r="M9" s="68">
        <v>3</v>
      </c>
      <c r="N9" s="78">
        <v>0.12</v>
      </c>
      <c r="O9" s="70">
        <v>7.2</v>
      </c>
    </row>
    <row r="10" spans="1:17" ht="15.75" customHeight="1">
      <c r="A10" s="105"/>
      <c r="B10" s="109"/>
      <c r="C10" s="87">
        <v>5</v>
      </c>
      <c r="D10" s="2">
        <v>15</v>
      </c>
      <c r="E10" s="6">
        <v>15</v>
      </c>
      <c r="F10" s="12">
        <v>0</v>
      </c>
      <c r="G10" s="6">
        <v>0</v>
      </c>
      <c r="H10" s="75">
        <v>0</v>
      </c>
      <c r="I10" s="6"/>
      <c r="J10" s="36"/>
      <c r="K10" s="6">
        <v>4</v>
      </c>
      <c r="L10" s="36">
        <v>0.267</v>
      </c>
      <c r="M10" s="6">
        <v>11</v>
      </c>
      <c r="N10" s="36">
        <v>0.733</v>
      </c>
      <c r="O10" s="13">
        <v>9.6</v>
      </c>
      <c r="Q10" s="23"/>
    </row>
    <row r="11" spans="1:19" ht="15.75" customHeight="1">
      <c r="A11" s="105"/>
      <c r="B11" s="109"/>
      <c r="C11" s="87">
        <v>3</v>
      </c>
      <c r="D11" s="2">
        <v>25</v>
      </c>
      <c r="E11" s="6">
        <v>25</v>
      </c>
      <c r="F11" s="12">
        <v>0</v>
      </c>
      <c r="G11" s="6">
        <v>0</v>
      </c>
      <c r="H11" s="75">
        <v>0</v>
      </c>
      <c r="I11" s="6">
        <v>13</v>
      </c>
      <c r="J11" s="36">
        <v>0.52</v>
      </c>
      <c r="K11" s="6">
        <v>8</v>
      </c>
      <c r="L11" s="36">
        <v>0.32</v>
      </c>
      <c r="M11" s="6">
        <v>4</v>
      </c>
      <c r="N11" s="36">
        <v>0.16</v>
      </c>
      <c r="O11" s="13">
        <v>7.1</v>
      </c>
      <c r="P11" s="34" t="s">
        <v>20</v>
      </c>
      <c r="Q11" s="23"/>
      <c r="S11" s="34" t="s">
        <v>20</v>
      </c>
    </row>
    <row r="12" spans="1:15" ht="15.75" customHeight="1">
      <c r="A12" s="105"/>
      <c r="B12" s="109"/>
      <c r="C12" s="86">
        <v>8</v>
      </c>
      <c r="D12" s="10">
        <v>25</v>
      </c>
      <c r="E12" s="10">
        <v>25</v>
      </c>
      <c r="F12" s="10">
        <v>0</v>
      </c>
      <c r="G12" s="10">
        <v>0</v>
      </c>
      <c r="H12" s="76">
        <v>0</v>
      </c>
      <c r="I12" s="10">
        <v>2</v>
      </c>
      <c r="J12" s="37">
        <v>0.08</v>
      </c>
      <c r="K12" s="10">
        <v>16</v>
      </c>
      <c r="L12" s="37">
        <v>0.64</v>
      </c>
      <c r="M12" s="10">
        <v>7</v>
      </c>
      <c r="N12" s="37">
        <v>0.28</v>
      </c>
      <c r="O12" s="10">
        <v>8.2</v>
      </c>
    </row>
    <row r="13" spans="1:15" ht="15.75" customHeight="1">
      <c r="A13" s="105"/>
      <c r="B13" s="109"/>
      <c r="C13" s="86">
        <v>10</v>
      </c>
      <c r="D13" s="10">
        <v>30</v>
      </c>
      <c r="E13" s="10">
        <v>30</v>
      </c>
      <c r="F13" s="10">
        <v>0</v>
      </c>
      <c r="G13" s="10">
        <v>0</v>
      </c>
      <c r="H13" s="76">
        <v>0</v>
      </c>
      <c r="I13" s="10"/>
      <c r="J13" s="37"/>
      <c r="K13" s="10">
        <v>16</v>
      </c>
      <c r="L13" s="37">
        <v>0.533</v>
      </c>
      <c r="M13" s="10">
        <v>14</v>
      </c>
      <c r="N13" s="37">
        <v>0.467</v>
      </c>
      <c r="O13" s="10">
        <v>9.1</v>
      </c>
    </row>
    <row r="14" spans="1:15" ht="15.75" customHeight="1">
      <c r="A14" s="105"/>
      <c r="B14" s="109"/>
      <c r="C14" s="86">
        <v>16</v>
      </c>
      <c r="D14" s="10">
        <v>29</v>
      </c>
      <c r="E14" s="10">
        <v>29</v>
      </c>
      <c r="F14" s="10">
        <v>0</v>
      </c>
      <c r="G14" s="10">
        <v>0</v>
      </c>
      <c r="H14" s="76">
        <v>0</v>
      </c>
      <c r="I14" s="10">
        <v>9</v>
      </c>
      <c r="J14" s="37">
        <v>0.31</v>
      </c>
      <c r="K14" s="10">
        <v>8</v>
      </c>
      <c r="L14" s="37">
        <v>0.275</v>
      </c>
      <c r="M14" s="10">
        <v>12</v>
      </c>
      <c r="N14" s="37">
        <v>0.415</v>
      </c>
      <c r="O14" s="10">
        <v>8</v>
      </c>
    </row>
    <row r="15" spans="1:15" ht="30.75" customHeight="1">
      <c r="A15" s="113" t="s">
        <v>17</v>
      </c>
      <c r="B15" s="114"/>
      <c r="C15" s="35"/>
      <c r="D15" s="17">
        <f>SUM(D9:D14)</f>
        <v>149</v>
      </c>
      <c r="E15" s="17">
        <f>SUM(E9:E14)</f>
        <v>149</v>
      </c>
      <c r="F15" s="17">
        <v>0</v>
      </c>
      <c r="G15" s="17">
        <f>SUM(G10:G11)</f>
        <v>0</v>
      </c>
      <c r="H15" s="77">
        <f>SUM(G15*100)/E15</f>
        <v>0</v>
      </c>
      <c r="I15" s="17">
        <f>SUM(I9:I14)</f>
        <v>34</v>
      </c>
      <c r="J15" s="38">
        <v>0.228</v>
      </c>
      <c r="K15" s="17">
        <f>SUM(K9:K14)</f>
        <v>64</v>
      </c>
      <c r="L15" s="38">
        <v>0.429</v>
      </c>
      <c r="M15" s="17">
        <f>SUM(M9:M14)</f>
        <v>51</v>
      </c>
      <c r="N15" s="38">
        <v>0.343</v>
      </c>
      <c r="O15" s="19">
        <f>AVERAGE(O9:O14)</f>
        <v>8.2</v>
      </c>
    </row>
    <row r="16" spans="1:15" ht="15.75" customHeight="1">
      <c r="A16" s="106">
        <v>2</v>
      </c>
      <c r="B16" s="108" t="s">
        <v>21</v>
      </c>
      <c r="C16" s="87">
        <v>1</v>
      </c>
      <c r="D16" s="2">
        <v>25</v>
      </c>
      <c r="E16" s="6">
        <v>25</v>
      </c>
      <c r="F16" s="12">
        <v>0</v>
      </c>
      <c r="G16" s="6">
        <v>0</v>
      </c>
      <c r="H16" s="74">
        <v>0</v>
      </c>
      <c r="I16" s="6">
        <v>10</v>
      </c>
      <c r="J16" s="78">
        <v>0.4</v>
      </c>
      <c r="K16" s="6">
        <v>12</v>
      </c>
      <c r="L16" s="78">
        <v>0.48</v>
      </c>
      <c r="M16" s="6">
        <v>3</v>
      </c>
      <c r="N16" s="78">
        <v>0.12</v>
      </c>
      <c r="O16" s="13">
        <v>7.1</v>
      </c>
    </row>
    <row r="17" spans="1:15" ht="15.75" customHeight="1">
      <c r="A17" s="107"/>
      <c r="B17" s="109"/>
      <c r="C17" s="87">
        <v>5</v>
      </c>
      <c r="D17" s="2">
        <v>15</v>
      </c>
      <c r="E17" s="6">
        <v>15</v>
      </c>
      <c r="F17" s="12">
        <v>0</v>
      </c>
      <c r="G17" s="6">
        <v>0</v>
      </c>
      <c r="H17" s="75">
        <v>0</v>
      </c>
      <c r="I17" s="6"/>
      <c r="J17" s="36"/>
      <c r="K17" s="6">
        <v>4</v>
      </c>
      <c r="L17" s="36">
        <v>0.267</v>
      </c>
      <c r="M17" s="6">
        <v>11</v>
      </c>
      <c r="N17" s="36">
        <v>0.733</v>
      </c>
      <c r="O17" s="13">
        <v>9.5</v>
      </c>
    </row>
    <row r="18" spans="1:15" ht="15.75">
      <c r="A18" s="107"/>
      <c r="B18" s="109"/>
      <c r="C18" s="87">
        <v>3</v>
      </c>
      <c r="D18" s="2">
        <v>25</v>
      </c>
      <c r="E18" s="6">
        <v>25</v>
      </c>
      <c r="F18" s="12">
        <v>0</v>
      </c>
      <c r="G18" s="6">
        <v>0</v>
      </c>
      <c r="H18" s="75">
        <v>0</v>
      </c>
      <c r="I18" s="6">
        <v>13</v>
      </c>
      <c r="J18" s="36">
        <v>0.52</v>
      </c>
      <c r="K18" s="6">
        <v>8</v>
      </c>
      <c r="L18" s="36">
        <v>0.32</v>
      </c>
      <c r="M18" s="6">
        <v>4</v>
      </c>
      <c r="N18" s="36">
        <v>0.16</v>
      </c>
      <c r="O18" s="13">
        <v>6.9</v>
      </c>
    </row>
    <row r="19" spans="1:16" ht="15.75">
      <c r="A19" s="107"/>
      <c r="B19" s="109"/>
      <c r="C19" s="86">
        <v>8</v>
      </c>
      <c r="D19" s="10">
        <v>25</v>
      </c>
      <c r="E19" s="10">
        <v>25</v>
      </c>
      <c r="F19" s="10">
        <v>0</v>
      </c>
      <c r="G19" s="10">
        <v>0</v>
      </c>
      <c r="H19" s="76">
        <v>0</v>
      </c>
      <c r="I19" s="10">
        <v>5</v>
      </c>
      <c r="J19" s="37">
        <v>0.2</v>
      </c>
      <c r="K19" s="10">
        <v>19</v>
      </c>
      <c r="L19" s="76">
        <v>0.76</v>
      </c>
      <c r="M19" s="10">
        <v>1</v>
      </c>
      <c r="N19" s="76">
        <v>0.04</v>
      </c>
      <c r="O19" s="10">
        <v>7.5</v>
      </c>
      <c r="P19" s="79"/>
    </row>
    <row r="20" spans="1:18" ht="15.75">
      <c r="A20" s="107"/>
      <c r="B20" s="109"/>
      <c r="C20" s="86">
        <v>10</v>
      </c>
      <c r="D20" s="10">
        <v>30</v>
      </c>
      <c r="E20" s="10">
        <v>30</v>
      </c>
      <c r="F20" s="10">
        <v>0</v>
      </c>
      <c r="G20" s="10">
        <v>0</v>
      </c>
      <c r="H20" s="76">
        <v>0</v>
      </c>
      <c r="I20" s="10">
        <v>3</v>
      </c>
      <c r="J20" s="37">
        <v>0.1</v>
      </c>
      <c r="K20" s="10">
        <v>23</v>
      </c>
      <c r="L20" s="37">
        <v>0.767</v>
      </c>
      <c r="M20" s="10">
        <v>4</v>
      </c>
      <c r="N20" s="37">
        <v>0.133</v>
      </c>
      <c r="O20" s="10">
        <v>8</v>
      </c>
      <c r="R20" s="34" t="s">
        <v>20</v>
      </c>
    </row>
    <row r="21" spans="1:18" ht="15.75">
      <c r="A21" s="107"/>
      <c r="B21" s="109"/>
      <c r="C21" s="86">
        <v>16</v>
      </c>
      <c r="D21" s="10">
        <v>29</v>
      </c>
      <c r="E21" s="10">
        <v>29</v>
      </c>
      <c r="F21" s="10">
        <v>0</v>
      </c>
      <c r="G21" s="10">
        <v>0</v>
      </c>
      <c r="H21" s="76">
        <v>0</v>
      </c>
      <c r="I21" s="10">
        <v>11</v>
      </c>
      <c r="J21" s="37">
        <v>0.38</v>
      </c>
      <c r="K21" s="10">
        <v>11</v>
      </c>
      <c r="L21" s="37">
        <v>0.38</v>
      </c>
      <c r="M21" s="10">
        <v>7</v>
      </c>
      <c r="N21" s="37">
        <v>0.24</v>
      </c>
      <c r="O21" s="10">
        <v>7.5</v>
      </c>
      <c r="R21" s="34"/>
    </row>
    <row r="22" spans="1:16" ht="33" customHeight="1">
      <c r="A22" s="117" t="s">
        <v>17</v>
      </c>
      <c r="B22" s="118"/>
      <c r="C22" s="35"/>
      <c r="D22" s="17">
        <f>SUM(D16:D21)</f>
        <v>149</v>
      </c>
      <c r="E22" s="17">
        <f>SUM(E16:E21)</f>
        <v>149</v>
      </c>
      <c r="F22" s="17">
        <f>SUM(F16:F18)</f>
        <v>0</v>
      </c>
      <c r="G22" s="17">
        <f>SUM(G16:G21)</f>
        <v>0</v>
      </c>
      <c r="H22" s="38">
        <v>0</v>
      </c>
      <c r="I22" s="17">
        <f>SUM(I16:I21)</f>
        <v>42</v>
      </c>
      <c r="J22" s="38">
        <v>0.281</v>
      </c>
      <c r="K22" s="17">
        <f>SUM(K16:K21)</f>
        <v>77</v>
      </c>
      <c r="L22" s="38">
        <v>0.517</v>
      </c>
      <c r="M22" s="17">
        <f>SUM(M16:M21)</f>
        <v>30</v>
      </c>
      <c r="N22" s="38">
        <v>0.202</v>
      </c>
      <c r="O22" s="19">
        <f>AVERAGE(O16:O21)</f>
        <v>7.75</v>
      </c>
      <c r="P22" t="s">
        <v>20</v>
      </c>
    </row>
    <row r="23" spans="1:15" ht="23.25" customHeight="1">
      <c r="A23" s="115">
        <v>3</v>
      </c>
      <c r="B23" s="116" t="s">
        <v>41</v>
      </c>
      <c r="C23" s="87">
        <v>1</v>
      </c>
      <c r="D23" s="2">
        <v>25</v>
      </c>
      <c r="E23" s="6">
        <v>25</v>
      </c>
      <c r="F23" s="12">
        <v>0</v>
      </c>
      <c r="G23" s="6">
        <v>0</v>
      </c>
      <c r="H23" s="74">
        <v>0</v>
      </c>
      <c r="I23" s="6">
        <v>9</v>
      </c>
      <c r="J23" s="78">
        <v>0.36</v>
      </c>
      <c r="K23" s="6">
        <v>10</v>
      </c>
      <c r="L23" s="78">
        <v>0.4</v>
      </c>
      <c r="M23" s="6">
        <v>6</v>
      </c>
      <c r="N23" s="78">
        <v>0.24</v>
      </c>
      <c r="O23" s="13">
        <v>7.4</v>
      </c>
    </row>
    <row r="24" spans="1:16" ht="15.75">
      <c r="A24" s="115"/>
      <c r="B24" s="116"/>
      <c r="C24" s="87">
        <v>5</v>
      </c>
      <c r="D24" s="2">
        <v>15</v>
      </c>
      <c r="E24" s="6">
        <v>15</v>
      </c>
      <c r="F24" s="12">
        <v>0</v>
      </c>
      <c r="G24" s="6">
        <v>0</v>
      </c>
      <c r="H24" s="75">
        <v>0</v>
      </c>
      <c r="I24" s="6"/>
      <c r="J24" s="36"/>
      <c r="K24" s="6">
        <v>5</v>
      </c>
      <c r="L24" s="36">
        <v>0.333</v>
      </c>
      <c r="M24" s="6">
        <v>10</v>
      </c>
      <c r="N24" s="36">
        <v>0.667</v>
      </c>
      <c r="O24" s="13">
        <v>9.6</v>
      </c>
      <c r="P24" s="34" t="s">
        <v>20</v>
      </c>
    </row>
    <row r="25" spans="1:15" ht="18.75" customHeight="1">
      <c r="A25" s="115"/>
      <c r="B25" s="116"/>
      <c r="C25" s="87">
        <v>3</v>
      </c>
      <c r="D25" s="2">
        <v>25</v>
      </c>
      <c r="E25" s="6">
        <v>25</v>
      </c>
      <c r="F25" s="12">
        <v>0</v>
      </c>
      <c r="G25" s="6">
        <v>0</v>
      </c>
      <c r="H25" s="75">
        <v>0</v>
      </c>
      <c r="I25" s="6">
        <v>11</v>
      </c>
      <c r="J25" s="36">
        <v>0.44</v>
      </c>
      <c r="K25" s="6">
        <v>13</v>
      </c>
      <c r="L25" s="36">
        <v>0.52</v>
      </c>
      <c r="M25" s="6">
        <v>1</v>
      </c>
      <c r="N25" s="36">
        <v>0.04</v>
      </c>
      <c r="O25" s="13">
        <v>6.5</v>
      </c>
    </row>
    <row r="26" spans="1:15" s="62" customFormat="1" ht="12.75" customHeight="1">
      <c r="A26" s="115"/>
      <c r="B26" s="116"/>
      <c r="C26" s="86">
        <v>8</v>
      </c>
      <c r="D26" s="10">
        <v>25</v>
      </c>
      <c r="E26" s="10">
        <v>25</v>
      </c>
      <c r="F26" s="10">
        <v>0</v>
      </c>
      <c r="G26" s="10">
        <v>0</v>
      </c>
      <c r="H26" s="76">
        <v>0</v>
      </c>
      <c r="I26" s="10">
        <v>8</v>
      </c>
      <c r="J26" s="37">
        <v>0.32</v>
      </c>
      <c r="K26" s="10">
        <v>12</v>
      </c>
      <c r="L26" s="76">
        <v>0.48</v>
      </c>
      <c r="M26" s="10">
        <v>5</v>
      </c>
      <c r="N26" s="76">
        <v>0.2</v>
      </c>
      <c r="O26" s="10">
        <v>7.7</v>
      </c>
    </row>
    <row r="27" spans="1:15" s="62" customFormat="1" ht="18">
      <c r="A27" s="115"/>
      <c r="B27" s="116"/>
      <c r="C27" s="86">
        <v>10</v>
      </c>
      <c r="D27" s="10">
        <v>30</v>
      </c>
      <c r="E27" s="10">
        <v>30</v>
      </c>
      <c r="F27" s="10">
        <v>0</v>
      </c>
      <c r="G27" s="10">
        <v>0</v>
      </c>
      <c r="H27" s="76">
        <v>0</v>
      </c>
      <c r="I27" s="10"/>
      <c r="J27" s="37"/>
      <c r="K27" s="10">
        <v>23</v>
      </c>
      <c r="L27" s="37">
        <v>0.767</v>
      </c>
      <c r="M27" s="10">
        <v>7</v>
      </c>
      <c r="N27" s="37">
        <v>0.233</v>
      </c>
      <c r="O27" s="10">
        <v>9.1</v>
      </c>
    </row>
    <row r="28" spans="1:15" ht="15.75">
      <c r="A28" s="115"/>
      <c r="B28" s="116"/>
      <c r="C28" s="86">
        <v>16</v>
      </c>
      <c r="D28" s="10">
        <v>29</v>
      </c>
      <c r="E28" s="10">
        <v>29</v>
      </c>
      <c r="F28" s="10">
        <v>0</v>
      </c>
      <c r="G28" s="10">
        <v>0</v>
      </c>
      <c r="H28" s="76">
        <v>0</v>
      </c>
      <c r="I28" s="10">
        <v>10</v>
      </c>
      <c r="J28" s="37">
        <v>0.345</v>
      </c>
      <c r="K28" s="10">
        <v>9</v>
      </c>
      <c r="L28" s="37">
        <v>0.31</v>
      </c>
      <c r="M28" s="10">
        <v>10</v>
      </c>
      <c r="N28" s="37">
        <v>0.345</v>
      </c>
      <c r="O28" s="10">
        <v>8.1</v>
      </c>
    </row>
    <row r="29" spans="1:19" ht="27.75" customHeight="1">
      <c r="A29" s="117" t="s">
        <v>17</v>
      </c>
      <c r="B29" s="118"/>
      <c r="C29" s="35"/>
      <c r="D29" s="17">
        <f>SUM(D23:D28)</f>
        <v>149</v>
      </c>
      <c r="E29" s="17">
        <f>SUM(E23:E28)</f>
        <v>149</v>
      </c>
      <c r="F29" s="17">
        <f>SUM(F23:F28)</f>
        <v>0</v>
      </c>
      <c r="G29" s="17">
        <f>SUM(G23:G28)</f>
        <v>0</v>
      </c>
      <c r="H29" s="38">
        <v>0</v>
      </c>
      <c r="I29" s="17">
        <f>SUM(I23:I28)</f>
        <v>38</v>
      </c>
      <c r="J29" s="38">
        <v>0.255</v>
      </c>
      <c r="K29" s="17">
        <f>SUM(K23:K28)</f>
        <v>72</v>
      </c>
      <c r="L29" s="38">
        <v>0.483</v>
      </c>
      <c r="M29" s="17">
        <f>SUM(M23:M28)</f>
        <v>39</v>
      </c>
      <c r="N29" s="38">
        <v>0.262</v>
      </c>
      <c r="O29" s="19">
        <f>AVERAGE(O23:O28)</f>
        <v>8.066666666666666</v>
      </c>
      <c r="S29" s="88" t="s">
        <v>20</v>
      </c>
    </row>
    <row r="30" spans="1:15" ht="15.75">
      <c r="A30" s="82"/>
      <c r="B30" s="8" t="s">
        <v>42</v>
      </c>
      <c r="C30" s="8"/>
      <c r="D30" s="71">
        <v>149</v>
      </c>
      <c r="E30" s="71">
        <v>149</v>
      </c>
      <c r="F30" s="71">
        <v>0</v>
      </c>
      <c r="G30" s="71">
        <v>0</v>
      </c>
      <c r="H30" s="72">
        <v>0</v>
      </c>
      <c r="I30" s="71">
        <v>38</v>
      </c>
      <c r="J30" s="72">
        <v>25.5</v>
      </c>
      <c r="K30" s="71">
        <v>71</v>
      </c>
      <c r="L30" s="72">
        <v>47.7</v>
      </c>
      <c r="M30" s="71">
        <v>40</v>
      </c>
      <c r="N30" s="72">
        <v>26.8</v>
      </c>
      <c r="O30" s="72">
        <v>8</v>
      </c>
    </row>
    <row r="31" ht="12.75">
      <c r="Q31" s="85"/>
    </row>
    <row r="33" spans="1:15" s="62" customFormat="1" ht="35.25" customHeight="1">
      <c r="A33" s="89" t="s"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4:13" s="62" customFormat="1" ht="18.75"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5" s="62" customFormat="1" ht="21" customHeight="1">
      <c r="A35" s="90" t="s">
        <v>47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</sheetData>
  <sheetProtection/>
  <mergeCells count="26">
    <mergeCell ref="A23:A28"/>
    <mergeCell ref="B23:B28"/>
    <mergeCell ref="A29:B29"/>
    <mergeCell ref="D7:D8"/>
    <mergeCell ref="A22:B22"/>
    <mergeCell ref="I6:J7"/>
    <mergeCell ref="D5:F6"/>
    <mergeCell ref="G5:N5"/>
    <mergeCell ref="K6:L7"/>
    <mergeCell ref="E7:F7"/>
    <mergeCell ref="A10:A14"/>
    <mergeCell ref="A16:A21"/>
    <mergeCell ref="B16:B21"/>
    <mergeCell ref="C5:C8"/>
    <mergeCell ref="A15:B15"/>
    <mergeCell ref="B9:B14"/>
    <mergeCell ref="A33:O33"/>
    <mergeCell ref="A35:O35"/>
    <mergeCell ref="A1:O1"/>
    <mergeCell ref="A2:O2"/>
    <mergeCell ref="A3:O3"/>
    <mergeCell ref="A5:A8"/>
    <mergeCell ref="B5:B8"/>
    <mergeCell ref="O5:O8"/>
    <mergeCell ref="G6:H7"/>
    <mergeCell ref="M6:N7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82" zoomScaleNormal="82" zoomScalePageLayoutView="0" workbookViewId="0" topLeftCell="A1">
      <selection activeCell="L86" sqref="L85:L86"/>
    </sheetView>
  </sheetViews>
  <sheetFormatPr defaultColWidth="9.140625" defaultRowHeight="12.75"/>
  <cols>
    <col min="1" max="1" width="4.140625" style="0" customWidth="1"/>
    <col min="2" max="2" width="33.00390625" style="0" customWidth="1"/>
    <col min="3" max="3" width="4.7109375" style="0" customWidth="1"/>
    <col min="4" max="7" width="7.7109375" style="0" customWidth="1"/>
    <col min="8" max="8" width="8.57421875" style="0" customWidth="1"/>
    <col min="9" max="9" width="7.7109375" style="0" customWidth="1"/>
    <col min="10" max="10" width="9.57421875" style="0" customWidth="1"/>
    <col min="11" max="11" width="7.7109375" style="0" customWidth="1"/>
    <col min="12" max="12" width="9.28125" style="0" customWidth="1"/>
    <col min="13" max="13" width="7.7109375" style="0" customWidth="1"/>
    <col min="14" max="14" width="8.8515625" style="0" customWidth="1"/>
    <col min="15" max="15" width="8.7109375" style="0" customWidth="1"/>
  </cols>
  <sheetData>
    <row r="1" spans="1:15" ht="18.7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.75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8.75">
      <c r="A3" s="91" t="s">
        <v>50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61" t="s">
        <v>0</v>
      </c>
      <c r="B5" s="106" t="s">
        <v>1</v>
      </c>
      <c r="C5" s="164" t="s">
        <v>15</v>
      </c>
      <c r="D5" s="147" t="s">
        <v>8</v>
      </c>
      <c r="E5" s="148"/>
      <c r="F5" s="149"/>
      <c r="G5" s="153" t="s">
        <v>2</v>
      </c>
      <c r="H5" s="153"/>
      <c r="I5" s="153"/>
      <c r="J5" s="153"/>
      <c r="K5" s="153"/>
      <c r="L5" s="153"/>
      <c r="M5" s="153"/>
      <c r="N5" s="153"/>
      <c r="O5" s="132" t="s">
        <v>3</v>
      </c>
    </row>
    <row r="6" spans="1:15" ht="12.75">
      <c r="A6" s="162"/>
      <c r="B6" s="107"/>
      <c r="C6" s="165"/>
      <c r="D6" s="150"/>
      <c r="E6" s="151"/>
      <c r="F6" s="152"/>
      <c r="G6" s="140" t="s">
        <v>4</v>
      </c>
      <c r="H6" s="141"/>
      <c r="I6" s="140" t="s">
        <v>5</v>
      </c>
      <c r="J6" s="141"/>
      <c r="K6" s="140" t="s">
        <v>6</v>
      </c>
      <c r="L6" s="141"/>
      <c r="M6" s="140" t="s">
        <v>7</v>
      </c>
      <c r="N6" s="141"/>
      <c r="O6" s="133"/>
    </row>
    <row r="7" spans="1:15" ht="15.75">
      <c r="A7" s="162"/>
      <c r="B7" s="107"/>
      <c r="C7" s="165"/>
      <c r="D7" s="154" t="s">
        <v>9</v>
      </c>
      <c r="E7" s="155" t="s">
        <v>10</v>
      </c>
      <c r="F7" s="155"/>
      <c r="G7" s="142"/>
      <c r="H7" s="143"/>
      <c r="I7" s="142"/>
      <c r="J7" s="143"/>
      <c r="K7" s="142"/>
      <c r="L7" s="143"/>
      <c r="M7" s="142"/>
      <c r="N7" s="143"/>
      <c r="O7" s="133"/>
    </row>
    <row r="8" spans="1:15" ht="99">
      <c r="A8" s="163"/>
      <c r="B8" s="158"/>
      <c r="C8" s="166"/>
      <c r="D8" s="154"/>
      <c r="E8" s="4" t="s">
        <v>11</v>
      </c>
      <c r="F8" s="3" t="s">
        <v>12</v>
      </c>
      <c r="G8" s="4" t="s">
        <v>13</v>
      </c>
      <c r="H8" s="4" t="s">
        <v>14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134"/>
    </row>
    <row r="9" spans="1:15" ht="21.75" customHeight="1">
      <c r="A9" s="137" t="s">
        <v>33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ht="29.25" customHeight="1">
      <c r="A10" s="106">
        <v>1</v>
      </c>
      <c r="B10" s="135" t="s">
        <v>37</v>
      </c>
      <c r="C10" s="2">
        <v>16</v>
      </c>
      <c r="D10" s="2">
        <v>29</v>
      </c>
      <c r="E10" s="6">
        <v>29</v>
      </c>
      <c r="F10" s="12">
        <v>0</v>
      </c>
      <c r="G10" s="6">
        <v>0</v>
      </c>
      <c r="H10" s="36">
        <v>0</v>
      </c>
      <c r="I10" s="6">
        <v>11</v>
      </c>
      <c r="J10" s="36">
        <v>0.379</v>
      </c>
      <c r="K10" s="6">
        <v>10</v>
      </c>
      <c r="L10" s="36">
        <v>0.345</v>
      </c>
      <c r="M10" s="6">
        <v>8</v>
      </c>
      <c r="N10" s="36">
        <v>0.276</v>
      </c>
      <c r="O10" s="13">
        <v>7.4</v>
      </c>
    </row>
    <row r="11" spans="1:15" ht="27.75" customHeight="1">
      <c r="A11" s="107"/>
      <c r="B11" s="136"/>
      <c r="C11" s="2">
        <v>26</v>
      </c>
      <c r="D11" s="2">
        <v>27</v>
      </c>
      <c r="E11" s="6">
        <v>27</v>
      </c>
      <c r="F11" s="12">
        <v>0</v>
      </c>
      <c r="G11" s="6">
        <v>0</v>
      </c>
      <c r="H11" s="36">
        <v>0</v>
      </c>
      <c r="I11" s="6">
        <v>10</v>
      </c>
      <c r="J11" s="36">
        <v>0.37</v>
      </c>
      <c r="K11" s="6">
        <v>12</v>
      </c>
      <c r="L11" s="36">
        <v>0.444</v>
      </c>
      <c r="M11" s="6">
        <v>5</v>
      </c>
      <c r="N11" s="36">
        <v>0.186</v>
      </c>
      <c r="O11" s="13">
        <v>7.4</v>
      </c>
    </row>
    <row r="12" spans="1:15" ht="15.75">
      <c r="A12" s="24"/>
      <c r="B12" s="25" t="s">
        <v>17</v>
      </c>
      <c r="C12" s="24"/>
      <c r="D12" s="21">
        <f>SUM(D10:D11)</f>
        <v>56</v>
      </c>
      <c r="E12" s="22">
        <f>SUM(E10:E11)</f>
        <v>56</v>
      </c>
      <c r="F12" s="17">
        <f>SUM(F10:F11)</f>
        <v>0</v>
      </c>
      <c r="G12" s="22">
        <f>SUM(G10:G11)</f>
        <v>0</v>
      </c>
      <c r="H12" s="38">
        <f>H10</f>
        <v>0</v>
      </c>
      <c r="I12" s="22">
        <f>SUM(I10:I11)</f>
        <v>21</v>
      </c>
      <c r="J12" s="38">
        <v>0.541</v>
      </c>
      <c r="K12" s="22">
        <f>SUM(K10:K11)</f>
        <v>22</v>
      </c>
      <c r="L12" s="38">
        <v>0.302</v>
      </c>
      <c r="M12" s="22">
        <f>SUM(M10:M11)</f>
        <v>13</v>
      </c>
      <c r="N12" s="38">
        <v>0.157</v>
      </c>
      <c r="O12" s="19">
        <v>6.7</v>
      </c>
    </row>
    <row r="13" spans="1:15" ht="21.75" customHeight="1">
      <c r="A13" s="106">
        <v>2</v>
      </c>
      <c r="B13" s="130" t="s">
        <v>34</v>
      </c>
      <c r="C13" s="2">
        <v>16</v>
      </c>
      <c r="D13" s="2">
        <v>29</v>
      </c>
      <c r="E13" s="6">
        <v>29</v>
      </c>
      <c r="F13" s="12">
        <v>0</v>
      </c>
      <c r="G13" s="6">
        <v>0</v>
      </c>
      <c r="H13" s="36">
        <v>0</v>
      </c>
      <c r="I13" s="6">
        <v>12</v>
      </c>
      <c r="J13" s="36">
        <v>0.414</v>
      </c>
      <c r="K13" s="6">
        <v>10</v>
      </c>
      <c r="L13" s="36">
        <v>0.345</v>
      </c>
      <c r="M13" s="6">
        <v>7</v>
      </c>
      <c r="N13" s="36">
        <v>0.244</v>
      </c>
      <c r="O13" s="13">
        <v>7.3</v>
      </c>
    </row>
    <row r="14" spans="1:15" ht="24.75" customHeight="1">
      <c r="A14" s="107"/>
      <c r="B14" s="131"/>
      <c r="C14" s="2">
        <v>26</v>
      </c>
      <c r="D14" s="2">
        <v>27</v>
      </c>
      <c r="E14" s="6">
        <v>27</v>
      </c>
      <c r="F14" s="12">
        <v>0</v>
      </c>
      <c r="G14" s="6">
        <v>0</v>
      </c>
      <c r="H14" s="36">
        <v>0</v>
      </c>
      <c r="I14" s="6">
        <v>13</v>
      </c>
      <c r="J14" s="36">
        <v>0.481</v>
      </c>
      <c r="K14" s="6">
        <v>6</v>
      </c>
      <c r="L14" s="36">
        <v>0.222</v>
      </c>
      <c r="M14" s="6">
        <v>8</v>
      </c>
      <c r="N14" s="36">
        <v>0.297</v>
      </c>
      <c r="O14" s="13">
        <v>7.1</v>
      </c>
    </row>
    <row r="15" spans="1:15" ht="15.75">
      <c r="A15" s="24"/>
      <c r="B15" s="25" t="s">
        <v>17</v>
      </c>
      <c r="C15" s="24"/>
      <c r="D15" s="21">
        <f>SUM(D13:D14)</f>
        <v>56</v>
      </c>
      <c r="E15" s="22">
        <f>SUM(E13:E14)</f>
        <v>56</v>
      </c>
      <c r="F15" s="17">
        <v>0</v>
      </c>
      <c r="G15" s="22">
        <v>0</v>
      </c>
      <c r="H15" s="18">
        <f>SUM(G15*100)/E15</f>
        <v>0</v>
      </c>
      <c r="I15" s="22">
        <f>SUM(I13:I14)</f>
        <v>25</v>
      </c>
      <c r="J15" s="38">
        <v>0.596</v>
      </c>
      <c r="K15" s="22">
        <f>SUM(K13:K14)</f>
        <v>16</v>
      </c>
      <c r="L15" s="38">
        <v>0.298</v>
      </c>
      <c r="M15" s="22">
        <f>SUM(M13:M14)</f>
        <v>15</v>
      </c>
      <c r="N15" s="38">
        <v>0.106</v>
      </c>
      <c r="O15" s="19">
        <f>AVERAGE(O13:O14)</f>
        <v>7.199999999999999</v>
      </c>
    </row>
    <row r="16" spans="1:15" ht="37.5" customHeight="1">
      <c r="A16" s="24"/>
      <c r="B16" s="25" t="s">
        <v>43</v>
      </c>
      <c r="C16" s="24"/>
      <c r="D16" s="21">
        <v>57</v>
      </c>
      <c r="E16" s="22">
        <v>57</v>
      </c>
      <c r="F16" s="17">
        <v>0</v>
      </c>
      <c r="G16" s="22">
        <v>0</v>
      </c>
      <c r="H16" s="77">
        <v>0</v>
      </c>
      <c r="I16" s="22">
        <v>33</v>
      </c>
      <c r="J16" s="77">
        <v>0.569</v>
      </c>
      <c r="K16" s="22">
        <v>17</v>
      </c>
      <c r="L16" s="77">
        <v>0.3</v>
      </c>
      <c r="M16" s="22">
        <v>7</v>
      </c>
      <c r="N16" s="77">
        <v>0.131</v>
      </c>
      <c r="O16" s="19">
        <v>6.5</v>
      </c>
    </row>
    <row r="17" spans="1:17" ht="21.75" customHeight="1">
      <c r="A17" s="106">
        <v>3</v>
      </c>
      <c r="B17" s="135" t="s">
        <v>25</v>
      </c>
      <c r="C17" s="2">
        <v>16</v>
      </c>
      <c r="D17" s="2">
        <v>29</v>
      </c>
      <c r="E17" s="6">
        <v>29</v>
      </c>
      <c r="F17" s="12">
        <v>0</v>
      </c>
      <c r="G17" s="6">
        <v>0</v>
      </c>
      <c r="H17" s="36">
        <v>0</v>
      </c>
      <c r="I17" s="6">
        <v>11</v>
      </c>
      <c r="J17" s="36">
        <v>0.379</v>
      </c>
      <c r="K17" s="6">
        <v>10</v>
      </c>
      <c r="L17" s="36">
        <v>0.345</v>
      </c>
      <c r="M17" s="6">
        <v>8</v>
      </c>
      <c r="N17" s="36">
        <v>0.276</v>
      </c>
      <c r="O17" s="13">
        <v>7.7</v>
      </c>
      <c r="P17" s="34" t="s">
        <v>20</v>
      </c>
      <c r="Q17" s="34" t="s">
        <v>20</v>
      </c>
    </row>
    <row r="18" spans="1:17" ht="17.25" customHeight="1">
      <c r="A18" s="107"/>
      <c r="B18" s="136"/>
      <c r="C18" s="2">
        <v>26</v>
      </c>
      <c r="D18" s="2">
        <v>27</v>
      </c>
      <c r="E18" s="6">
        <v>27</v>
      </c>
      <c r="F18" s="12">
        <v>0</v>
      </c>
      <c r="G18" s="6">
        <v>0</v>
      </c>
      <c r="H18" s="36">
        <v>0</v>
      </c>
      <c r="I18" s="6">
        <v>8</v>
      </c>
      <c r="J18" s="36">
        <v>0.297</v>
      </c>
      <c r="K18" s="6">
        <v>8</v>
      </c>
      <c r="L18" s="36">
        <v>0.297</v>
      </c>
      <c r="M18" s="6">
        <v>11</v>
      </c>
      <c r="N18" s="36">
        <v>0.406</v>
      </c>
      <c r="O18" s="13">
        <v>8</v>
      </c>
      <c r="P18" s="34" t="s">
        <v>20</v>
      </c>
      <c r="Q18" t="s">
        <v>20</v>
      </c>
    </row>
    <row r="19" spans="1:15" ht="15.75">
      <c r="A19" s="24"/>
      <c r="B19" s="25" t="s">
        <v>17</v>
      </c>
      <c r="C19" s="24"/>
      <c r="D19" s="21">
        <f>SUM(D17:D18)</f>
        <v>56</v>
      </c>
      <c r="E19" s="22">
        <f>SUM(E17:E18)</f>
        <v>56</v>
      </c>
      <c r="F19" s="17">
        <v>0</v>
      </c>
      <c r="G19" s="22">
        <v>0</v>
      </c>
      <c r="H19" s="18">
        <f>SUM(G19*100)/E19</f>
        <v>0</v>
      </c>
      <c r="I19" s="22">
        <f>SUM(I17:I18)</f>
        <v>19</v>
      </c>
      <c r="J19" s="38">
        <v>0.456</v>
      </c>
      <c r="K19" s="22">
        <f>SUM(K17:K18)</f>
        <v>18</v>
      </c>
      <c r="L19" s="38">
        <v>0.25</v>
      </c>
      <c r="M19" s="22">
        <f>SUM(M17:M18)</f>
        <v>19</v>
      </c>
      <c r="N19" s="38">
        <v>0.294</v>
      </c>
      <c r="O19" s="19">
        <f>AVERAGE(O17:O18)</f>
        <v>7.85</v>
      </c>
    </row>
    <row r="20" spans="1:15" ht="15.75">
      <c r="A20" s="128" t="s">
        <v>45</v>
      </c>
      <c r="B20" s="129"/>
      <c r="C20" s="11"/>
      <c r="D20" s="15">
        <f>SUM(D12,D15,D19,)/3</f>
        <v>56</v>
      </c>
      <c r="E20" s="15">
        <f>SUM(E12,E15,E19,)/3</f>
        <v>56</v>
      </c>
      <c r="F20" s="15">
        <f>SUM(F12,F15,F19,)/3</f>
        <v>0</v>
      </c>
      <c r="G20" s="15">
        <f>SUM(G12,G15,G19,)/3</f>
        <v>0</v>
      </c>
      <c r="H20" s="38">
        <v>0</v>
      </c>
      <c r="I20" s="15">
        <f>SUM(I12,I15,I19,)/3</f>
        <v>21.666666666666668</v>
      </c>
      <c r="J20" s="38">
        <v>0.526</v>
      </c>
      <c r="K20" s="15">
        <f>SUM(K12,K15,K19,)/3</f>
        <v>18.666666666666668</v>
      </c>
      <c r="L20" s="38">
        <v>0.274</v>
      </c>
      <c r="M20" s="15">
        <f>SUM(M12,M15,M19,)/3</f>
        <v>15.666666666666666</v>
      </c>
      <c r="N20" s="38">
        <v>0.2</v>
      </c>
      <c r="O20" s="16">
        <v>6.9</v>
      </c>
    </row>
    <row r="21" spans="1:15" ht="20.25" customHeight="1">
      <c r="A21" s="144" t="s">
        <v>49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</row>
    <row r="22" spans="1:15" ht="18" customHeight="1">
      <c r="A22" s="106">
        <v>1</v>
      </c>
      <c r="B22" s="135" t="s">
        <v>36</v>
      </c>
      <c r="C22" s="5">
        <v>2</v>
      </c>
      <c r="D22" s="2">
        <v>24</v>
      </c>
      <c r="E22" s="6">
        <v>24</v>
      </c>
      <c r="F22" s="12">
        <v>0</v>
      </c>
      <c r="G22" s="6">
        <v>0</v>
      </c>
      <c r="H22" s="7">
        <v>0</v>
      </c>
      <c r="I22" s="12">
        <v>12</v>
      </c>
      <c r="J22" s="36">
        <v>0.5</v>
      </c>
      <c r="K22" s="12">
        <v>10</v>
      </c>
      <c r="L22" s="36">
        <v>0.416</v>
      </c>
      <c r="M22" s="12">
        <v>2</v>
      </c>
      <c r="N22" s="36">
        <v>0.084</v>
      </c>
      <c r="O22" s="13">
        <v>7</v>
      </c>
    </row>
    <row r="23" spans="1:15" ht="15.75">
      <c r="A23" s="107"/>
      <c r="B23" s="136"/>
      <c r="C23" s="5">
        <v>5</v>
      </c>
      <c r="D23" s="2">
        <v>15</v>
      </c>
      <c r="E23" s="6">
        <v>15</v>
      </c>
      <c r="F23" s="12">
        <v>0</v>
      </c>
      <c r="G23" s="6">
        <v>0</v>
      </c>
      <c r="H23" s="7">
        <v>0</v>
      </c>
      <c r="I23" s="12">
        <v>1</v>
      </c>
      <c r="J23" s="36">
        <v>0.067</v>
      </c>
      <c r="K23" s="12">
        <v>6</v>
      </c>
      <c r="L23" s="36">
        <v>0.4</v>
      </c>
      <c r="M23" s="12">
        <v>8</v>
      </c>
      <c r="N23" s="36">
        <v>0.533</v>
      </c>
      <c r="O23" s="13">
        <v>8.8</v>
      </c>
    </row>
    <row r="24" spans="1:15" ht="15.75">
      <c r="A24" s="24"/>
      <c r="B24" s="25" t="s">
        <v>17</v>
      </c>
      <c r="C24" s="20"/>
      <c r="D24" s="21">
        <f>SUM(D22:D23)</f>
        <v>39</v>
      </c>
      <c r="E24" s="22">
        <f>SUM(E22:E23)</f>
        <v>39</v>
      </c>
      <c r="F24" s="17">
        <v>0</v>
      </c>
      <c r="G24" s="22">
        <v>0</v>
      </c>
      <c r="H24" s="18">
        <v>0</v>
      </c>
      <c r="I24" s="17">
        <f>SUM(I22:I23)</f>
        <v>13</v>
      </c>
      <c r="J24" s="38">
        <v>0.366</v>
      </c>
      <c r="K24" s="17">
        <f>SUM(K22:K23)</f>
        <v>16</v>
      </c>
      <c r="L24" s="38">
        <v>0.472</v>
      </c>
      <c r="M24" s="17">
        <f>SUM(M22:M23)</f>
        <v>10</v>
      </c>
      <c r="N24" s="38">
        <v>0.162</v>
      </c>
      <c r="O24" s="19">
        <f>SUM(O22:O23)/2</f>
        <v>7.9</v>
      </c>
    </row>
    <row r="25" spans="1:15" ht="16.5" customHeight="1">
      <c r="A25" s="106">
        <v>2</v>
      </c>
      <c r="B25" s="135" t="s">
        <v>35</v>
      </c>
      <c r="C25" s="5">
        <v>2</v>
      </c>
      <c r="D25" s="2">
        <v>24</v>
      </c>
      <c r="E25" s="6">
        <v>24</v>
      </c>
      <c r="F25" s="12">
        <v>0</v>
      </c>
      <c r="G25" s="6">
        <v>0</v>
      </c>
      <c r="H25" s="7">
        <v>0</v>
      </c>
      <c r="I25" s="12">
        <v>14</v>
      </c>
      <c r="J25" s="36">
        <v>0.583</v>
      </c>
      <c r="K25" s="12">
        <v>8</v>
      </c>
      <c r="L25" s="36">
        <v>0.333</v>
      </c>
      <c r="M25" s="12">
        <v>2</v>
      </c>
      <c r="N25" s="36">
        <v>0.084</v>
      </c>
      <c r="O25" s="13">
        <v>6.1</v>
      </c>
    </row>
    <row r="26" spans="1:15" ht="15.75">
      <c r="A26" s="107"/>
      <c r="B26" s="136"/>
      <c r="C26" s="5">
        <v>5</v>
      </c>
      <c r="D26" s="2">
        <v>15</v>
      </c>
      <c r="E26" s="6">
        <v>15</v>
      </c>
      <c r="F26" s="12">
        <v>0</v>
      </c>
      <c r="G26" s="6">
        <v>0</v>
      </c>
      <c r="H26" s="7">
        <v>0</v>
      </c>
      <c r="I26" s="12">
        <v>2</v>
      </c>
      <c r="J26" s="36">
        <v>0.133</v>
      </c>
      <c r="K26" s="12">
        <v>6</v>
      </c>
      <c r="L26" s="36">
        <v>0.4</v>
      </c>
      <c r="M26" s="12">
        <v>7</v>
      </c>
      <c r="N26" s="36">
        <v>0.467</v>
      </c>
      <c r="O26" s="13">
        <v>8.7</v>
      </c>
    </row>
    <row r="27" spans="1:15" ht="15.75">
      <c r="A27" s="24"/>
      <c r="B27" s="25" t="s">
        <v>17</v>
      </c>
      <c r="C27" s="20"/>
      <c r="D27" s="21">
        <f>SUM(D25:D26)</f>
        <v>39</v>
      </c>
      <c r="E27" s="22">
        <f>SUM(E25:E26)</f>
        <v>39</v>
      </c>
      <c r="F27" s="17">
        <v>0</v>
      </c>
      <c r="G27" s="22">
        <v>0</v>
      </c>
      <c r="H27" s="18">
        <v>0</v>
      </c>
      <c r="I27" s="17">
        <f>SUM(I25:I26)</f>
        <v>16</v>
      </c>
      <c r="J27" s="38">
        <v>0.593</v>
      </c>
      <c r="K27" s="17">
        <f>SUM(K25:K26)</f>
        <v>14</v>
      </c>
      <c r="L27" s="38">
        <v>0.224</v>
      </c>
      <c r="M27" s="17">
        <f>SUM(M25:M26)</f>
        <v>9</v>
      </c>
      <c r="N27" s="38">
        <v>0.182</v>
      </c>
      <c r="O27" s="19">
        <f>SUM(O25:O26)/2</f>
        <v>7.3999999999999995</v>
      </c>
    </row>
    <row r="28" spans="1:15" ht="37.5" customHeight="1">
      <c r="A28" s="24"/>
      <c r="B28" s="25" t="s">
        <v>43</v>
      </c>
      <c r="C28" s="20"/>
      <c r="D28" s="21">
        <v>49</v>
      </c>
      <c r="E28" s="22">
        <v>49</v>
      </c>
      <c r="F28" s="17">
        <v>0</v>
      </c>
      <c r="G28" s="22">
        <v>0</v>
      </c>
      <c r="H28" s="18">
        <v>0</v>
      </c>
      <c r="I28" s="17">
        <v>24</v>
      </c>
      <c r="J28" s="38">
        <v>0.479</v>
      </c>
      <c r="K28" s="17">
        <v>17</v>
      </c>
      <c r="L28" s="38">
        <v>0.348</v>
      </c>
      <c r="M28" s="17">
        <v>8</v>
      </c>
      <c r="N28" s="38">
        <v>0.173</v>
      </c>
      <c r="O28" s="19">
        <v>7.1</v>
      </c>
    </row>
    <row r="29" spans="1:15" ht="17.25" customHeight="1">
      <c r="A29" s="106">
        <v>3</v>
      </c>
      <c r="B29" s="135" t="s">
        <v>25</v>
      </c>
      <c r="C29" s="5">
        <v>2</v>
      </c>
      <c r="D29" s="2">
        <v>24</v>
      </c>
      <c r="E29" s="6">
        <v>24</v>
      </c>
      <c r="F29" s="12">
        <v>0</v>
      </c>
      <c r="G29" s="6">
        <v>0</v>
      </c>
      <c r="H29" s="7">
        <v>0</v>
      </c>
      <c r="I29" s="12">
        <v>5</v>
      </c>
      <c r="J29" s="36">
        <v>0.208</v>
      </c>
      <c r="K29" s="12">
        <v>15</v>
      </c>
      <c r="L29" s="36">
        <v>0.625</v>
      </c>
      <c r="M29" s="12">
        <v>4</v>
      </c>
      <c r="N29" s="36">
        <v>0.167</v>
      </c>
      <c r="O29" s="13">
        <v>8</v>
      </c>
    </row>
    <row r="30" spans="1:15" ht="15.75">
      <c r="A30" s="107"/>
      <c r="B30" s="136"/>
      <c r="C30" s="5">
        <v>5</v>
      </c>
      <c r="D30" s="2">
        <v>15</v>
      </c>
      <c r="E30" s="6">
        <v>15</v>
      </c>
      <c r="F30" s="12">
        <v>0</v>
      </c>
      <c r="G30" s="6">
        <v>0</v>
      </c>
      <c r="H30" s="7">
        <v>0</v>
      </c>
      <c r="I30" s="12">
        <v>1</v>
      </c>
      <c r="J30" s="36">
        <v>0.067</v>
      </c>
      <c r="K30" s="12">
        <v>4</v>
      </c>
      <c r="L30" s="36">
        <v>0.267</v>
      </c>
      <c r="M30" s="12">
        <v>10</v>
      </c>
      <c r="N30" s="36">
        <v>0.666</v>
      </c>
      <c r="O30" s="13">
        <v>9.1</v>
      </c>
    </row>
    <row r="31" spans="1:15" ht="15.75">
      <c r="A31" s="24"/>
      <c r="B31" s="25" t="s">
        <v>17</v>
      </c>
      <c r="C31" s="20"/>
      <c r="D31" s="21">
        <f>SUM(D29:D30)</f>
        <v>39</v>
      </c>
      <c r="E31" s="22">
        <f>SUM(E29:E30)</f>
        <v>39</v>
      </c>
      <c r="F31" s="17">
        <v>0</v>
      </c>
      <c r="G31" s="22">
        <v>0</v>
      </c>
      <c r="H31" s="18">
        <v>0</v>
      </c>
      <c r="I31" s="17">
        <f>SUM(I29:I30)</f>
        <v>6</v>
      </c>
      <c r="J31" s="38">
        <v>0.303</v>
      </c>
      <c r="K31" s="17">
        <f>SUM(K29:K30)</f>
        <v>19</v>
      </c>
      <c r="L31" s="38">
        <v>0.434</v>
      </c>
      <c r="M31" s="17">
        <f>SUM(M29:M30)</f>
        <v>14</v>
      </c>
      <c r="N31" s="38">
        <v>0.263</v>
      </c>
      <c r="O31" s="19">
        <f>SUM(O29:O30)/2</f>
        <v>8.55</v>
      </c>
    </row>
    <row r="32" spans="1:17" ht="17.25" customHeight="1">
      <c r="A32" s="128" t="s">
        <v>45</v>
      </c>
      <c r="B32" s="129"/>
      <c r="C32" s="5"/>
      <c r="D32" s="15">
        <f>SUM(D24,D27,D31,)/3</f>
        <v>39</v>
      </c>
      <c r="E32" s="15">
        <f>SUM(E24,E27,E31,)/3</f>
        <v>39</v>
      </c>
      <c r="F32" s="15">
        <v>0</v>
      </c>
      <c r="G32" s="15">
        <v>0</v>
      </c>
      <c r="H32" s="18">
        <v>0</v>
      </c>
      <c r="I32" s="15">
        <v>20</v>
      </c>
      <c r="J32" s="38">
        <v>0.391</v>
      </c>
      <c r="K32" s="15">
        <v>19</v>
      </c>
      <c r="L32" s="38">
        <v>0.391</v>
      </c>
      <c r="M32" s="15">
        <f>SUM(M24,M27,M31,)/3</f>
        <v>11</v>
      </c>
      <c r="N32" s="38">
        <v>0.218</v>
      </c>
      <c r="O32" s="16">
        <v>7.4</v>
      </c>
      <c r="Q32" s="34" t="s">
        <v>20</v>
      </c>
    </row>
    <row r="33" spans="1:15" ht="18.75" customHeight="1">
      <c r="A33" s="144" t="s">
        <v>26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/>
    </row>
    <row r="34" spans="1:15" ht="15.75">
      <c r="A34" s="106">
        <v>1</v>
      </c>
      <c r="B34" s="135" t="s">
        <v>39</v>
      </c>
      <c r="C34" s="5">
        <v>3</v>
      </c>
      <c r="D34" s="2">
        <v>25</v>
      </c>
      <c r="E34" s="6">
        <v>25</v>
      </c>
      <c r="F34" s="12">
        <v>0</v>
      </c>
      <c r="G34" s="6">
        <v>0</v>
      </c>
      <c r="H34" s="36">
        <v>0</v>
      </c>
      <c r="I34" s="12">
        <v>14</v>
      </c>
      <c r="J34" s="36">
        <v>0.56</v>
      </c>
      <c r="K34" s="12">
        <v>11</v>
      </c>
      <c r="L34" s="36">
        <v>0.44</v>
      </c>
      <c r="M34" s="12">
        <v>0</v>
      </c>
      <c r="N34" s="36">
        <v>0</v>
      </c>
      <c r="O34" s="13">
        <v>6.1</v>
      </c>
    </row>
    <row r="35" spans="1:15" ht="15.75">
      <c r="A35" s="107"/>
      <c r="B35" s="136"/>
      <c r="C35" s="5">
        <v>12</v>
      </c>
      <c r="D35" s="2">
        <v>29</v>
      </c>
      <c r="E35" s="6">
        <v>29</v>
      </c>
      <c r="F35" s="12">
        <v>0</v>
      </c>
      <c r="G35" s="6">
        <v>0</v>
      </c>
      <c r="H35" s="36">
        <v>0</v>
      </c>
      <c r="I35" s="12">
        <v>18</v>
      </c>
      <c r="J35" s="36">
        <v>0.621</v>
      </c>
      <c r="K35" s="12">
        <v>7</v>
      </c>
      <c r="L35" s="36">
        <v>0.241</v>
      </c>
      <c r="M35" s="12">
        <v>4</v>
      </c>
      <c r="N35" s="36">
        <v>0.138</v>
      </c>
      <c r="O35" s="13">
        <v>6.4</v>
      </c>
    </row>
    <row r="36" spans="1:15" ht="15.75">
      <c r="A36" s="24"/>
      <c r="B36" s="25" t="s">
        <v>17</v>
      </c>
      <c r="C36" s="20"/>
      <c r="D36" s="21">
        <f>SUM(D34:D35)</f>
        <v>54</v>
      </c>
      <c r="E36" s="22">
        <f>SUM(E34:E35)</f>
        <v>54</v>
      </c>
      <c r="F36" s="17">
        <v>0</v>
      </c>
      <c r="G36" s="22">
        <v>0</v>
      </c>
      <c r="H36" s="38">
        <v>0</v>
      </c>
      <c r="I36" s="17">
        <f>SUM(I34:I35)</f>
        <v>32</v>
      </c>
      <c r="J36" s="38">
        <v>0.567</v>
      </c>
      <c r="K36" s="17">
        <f>SUM(K34:K35)</f>
        <v>18</v>
      </c>
      <c r="L36" s="38">
        <v>0.27</v>
      </c>
      <c r="M36" s="17">
        <f>SUM(M34:M35)</f>
        <v>4</v>
      </c>
      <c r="N36" s="38">
        <v>0.163</v>
      </c>
      <c r="O36" s="19">
        <f>SUM(O34:O35)/2</f>
        <v>6.25</v>
      </c>
    </row>
    <row r="37" spans="1:15" ht="15.75">
      <c r="A37" s="106">
        <v>2</v>
      </c>
      <c r="B37" s="135" t="s">
        <v>38</v>
      </c>
      <c r="C37" s="48">
        <v>3</v>
      </c>
      <c r="D37" s="47">
        <v>25</v>
      </c>
      <c r="E37" s="52">
        <v>25</v>
      </c>
      <c r="F37" s="50">
        <v>0</v>
      </c>
      <c r="G37" s="49">
        <v>0</v>
      </c>
      <c r="H37" s="51">
        <v>0</v>
      </c>
      <c r="I37" s="53">
        <v>12</v>
      </c>
      <c r="J37" s="54">
        <v>0.48</v>
      </c>
      <c r="K37" s="53">
        <v>12</v>
      </c>
      <c r="L37" s="54">
        <v>0.48</v>
      </c>
      <c r="M37" s="53">
        <v>1</v>
      </c>
      <c r="N37" s="54">
        <v>0.04</v>
      </c>
      <c r="O37" s="55">
        <v>6.7</v>
      </c>
    </row>
    <row r="38" spans="1:15" ht="15.75">
      <c r="A38" s="156"/>
      <c r="B38" s="157"/>
      <c r="C38" s="5">
        <v>12</v>
      </c>
      <c r="D38" s="2">
        <v>29</v>
      </c>
      <c r="E38" s="6">
        <v>29</v>
      </c>
      <c r="F38" s="12">
        <v>0</v>
      </c>
      <c r="G38" s="6">
        <v>0</v>
      </c>
      <c r="H38" s="7">
        <v>0</v>
      </c>
      <c r="I38" s="12">
        <v>0</v>
      </c>
      <c r="J38" s="36">
        <v>0</v>
      </c>
      <c r="K38" s="12">
        <v>0</v>
      </c>
      <c r="L38" s="36">
        <v>0</v>
      </c>
      <c r="M38" s="12">
        <v>0</v>
      </c>
      <c r="N38" s="36">
        <v>0</v>
      </c>
      <c r="O38" s="13">
        <v>0</v>
      </c>
    </row>
    <row r="39" spans="1:17" ht="15.75">
      <c r="A39" s="24"/>
      <c r="B39" s="25" t="s">
        <v>17</v>
      </c>
      <c r="C39" s="20"/>
      <c r="D39" s="21">
        <f>D38+D37</f>
        <v>54</v>
      </c>
      <c r="E39" s="21">
        <f>E38+E37</f>
        <v>54</v>
      </c>
      <c r="F39" s="21">
        <v>0</v>
      </c>
      <c r="G39" s="21">
        <v>0</v>
      </c>
      <c r="H39" s="26">
        <v>0</v>
      </c>
      <c r="I39" s="21">
        <f>I38+I37</f>
        <v>12</v>
      </c>
      <c r="J39" s="40">
        <v>0.433</v>
      </c>
      <c r="K39" s="21">
        <f>K38+K37</f>
        <v>12</v>
      </c>
      <c r="L39" s="40">
        <v>0.4</v>
      </c>
      <c r="M39" s="21">
        <f>M38+M37</f>
        <v>1</v>
      </c>
      <c r="N39" s="40">
        <v>0.167</v>
      </c>
      <c r="O39" s="29">
        <v>7.2</v>
      </c>
      <c r="Q39" s="23"/>
    </row>
    <row r="40" spans="1:17" ht="15.75">
      <c r="A40" s="106">
        <v>3</v>
      </c>
      <c r="B40" s="135" t="s">
        <v>27</v>
      </c>
      <c r="C40" s="5">
        <v>3</v>
      </c>
      <c r="D40" s="2">
        <v>25</v>
      </c>
      <c r="E40" s="6">
        <v>25</v>
      </c>
      <c r="F40" s="12">
        <v>0</v>
      </c>
      <c r="G40" s="6">
        <v>0</v>
      </c>
      <c r="H40" s="7">
        <v>0</v>
      </c>
      <c r="I40" s="12">
        <v>15</v>
      </c>
      <c r="J40" s="36">
        <v>0.6</v>
      </c>
      <c r="K40" s="12">
        <v>10</v>
      </c>
      <c r="L40" s="36">
        <v>0.4</v>
      </c>
      <c r="M40" s="12">
        <v>0</v>
      </c>
      <c r="N40" s="36">
        <v>0</v>
      </c>
      <c r="O40" s="13">
        <v>6</v>
      </c>
      <c r="Q40" s="23"/>
    </row>
    <row r="41" spans="1:15" ht="15.75" customHeight="1">
      <c r="A41" s="156"/>
      <c r="B41" s="157"/>
      <c r="C41" s="5">
        <v>12</v>
      </c>
      <c r="D41" s="2">
        <v>29</v>
      </c>
      <c r="E41" s="6">
        <v>29</v>
      </c>
      <c r="F41" s="12">
        <v>0</v>
      </c>
      <c r="G41" s="6">
        <v>0</v>
      </c>
      <c r="H41" s="7">
        <v>0</v>
      </c>
      <c r="I41" s="12">
        <v>18</v>
      </c>
      <c r="J41" s="36">
        <v>0.621</v>
      </c>
      <c r="K41" s="12">
        <v>7</v>
      </c>
      <c r="L41" s="36">
        <v>0.241</v>
      </c>
      <c r="M41" s="12">
        <v>4</v>
      </c>
      <c r="N41" s="36">
        <v>0.138</v>
      </c>
      <c r="O41" s="13">
        <v>6.6</v>
      </c>
    </row>
    <row r="42" spans="1:15" ht="15.75">
      <c r="A42" s="24"/>
      <c r="B42" s="25" t="s">
        <v>17</v>
      </c>
      <c r="C42" s="20"/>
      <c r="D42" s="21">
        <f>D41+D40</f>
        <v>54</v>
      </c>
      <c r="E42" s="21">
        <f>E41+E40</f>
        <v>54</v>
      </c>
      <c r="F42" s="17">
        <v>0</v>
      </c>
      <c r="G42" s="22">
        <v>0</v>
      </c>
      <c r="H42" s="18">
        <v>0</v>
      </c>
      <c r="I42" s="21">
        <f>I41+I40</f>
        <v>33</v>
      </c>
      <c r="J42" s="38">
        <v>0.64</v>
      </c>
      <c r="K42" s="21">
        <f>K41+K40</f>
        <v>17</v>
      </c>
      <c r="L42" s="38">
        <v>0.24</v>
      </c>
      <c r="M42" s="21">
        <f>M41+M40</f>
        <v>4</v>
      </c>
      <c r="N42" s="38">
        <v>0.12</v>
      </c>
      <c r="O42" s="19">
        <v>6.4</v>
      </c>
    </row>
    <row r="43" spans="1:15" ht="37.5" customHeight="1">
      <c r="A43" s="24"/>
      <c r="B43" s="25" t="s">
        <v>43</v>
      </c>
      <c r="C43" s="20"/>
      <c r="D43" s="21">
        <v>55</v>
      </c>
      <c r="E43" s="21">
        <v>55</v>
      </c>
      <c r="F43" s="17">
        <v>0</v>
      </c>
      <c r="G43" s="22">
        <v>0</v>
      </c>
      <c r="H43" s="18">
        <v>0</v>
      </c>
      <c r="I43" s="21">
        <v>30</v>
      </c>
      <c r="J43" s="38">
        <v>0.547</v>
      </c>
      <c r="K43" s="21">
        <v>17</v>
      </c>
      <c r="L43" s="38">
        <v>0.303</v>
      </c>
      <c r="M43" s="21">
        <v>8</v>
      </c>
      <c r="N43" s="38">
        <v>0.15</v>
      </c>
      <c r="O43" s="19">
        <v>6.8</v>
      </c>
    </row>
    <row r="44" spans="1:15" ht="15.75">
      <c r="A44" s="106">
        <v>4</v>
      </c>
      <c r="B44" s="135" t="s">
        <v>19</v>
      </c>
      <c r="C44" s="5">
        <v>3</v>
      </c>
      <c r="D44" s="2">
        <v>25</v>
      </c>
      <c r="E44" s="6">
        <v>25</v>
      </c>
      <c r="F44" s="12">
        <v>0</v>
      </c>
      <c r="G44" s="6">
        <v>0</v>
      </c>
      <c r="H44" s="7">
        <v>0</v>
      </c>
      <c r="I44" s="12">
        <v>15</v>
      </c>
      <c r="J44" s="36">
        <v>0.6</v>
      </c>
      <c r="K44" s="12">
        <v>9</v>
      </c>
      <c r="L44" s="36">
        <v>0.36</v>
      </c>
      <c r="M44" s="12">
        <v>1</v>
      </c>
      <c r="N44" s="36">
        <v>0.04</v>
      </c>
      <c r="O44" s="13">
        <v>6.1</v>
      </c>
    </row>
    <row r="45" spans="1:15" ht="15.75">
      <c r="A45" s="107"/>
      <c r="B45" s="136"/>
      <c r="C45" s="5">
        <v>12</v>
      </c>
      <c r="D45" s="2">
        <v>29</v>
      </c>
      <c r="E45" s="6">
        <v>29</v>
      </c>
      <c r="F45" s="12">
        <v>0</v>
      </c>
      <c r="G45" s="6">
        <v>0</v>
      </c>
      <c r="H45" s="7">
        <v>0</v>
      </c>
      <c r="I45" s="12">
        <v>13</v>
      </c>
      <c r="J45" s="36">
        <v>0.448</v>
      </c>
      <c r="K45" s="12">
        <v>12</v>
      </c>
      <c r="L45" s="36">
        <v>0.414</v>
      </c>
      <c r="M45" s="12">
        <v>4</v>
      </c>
      <c r="N45" s="36">
        <v>0.138</v>
      </c>
      <c r="O45" s="13">
        <v>6.7</v>
      </c>
    </row>
    <row r="46" spans="1:15" ht="15.75">
      <c r="A46" s="24"/>
      <c r="B46" s="25" t="s">
        <v>17</v>
      </c>
      <c r="C46" s="20"/>
      <c r="D46" s="21">
        <f>SUM(D44:D45)</f>
        <v>54</v>
      </c>
      <c r="E46" s="22">
        <f>SUM(E44:E45)</f>
        <v>54</v>
      </c>
      <c r="F46" s="17">
        <v>0</v>
      </c>
      <c r="G46" s="22">
        <v>0</v>
      </c>
      <c r="H46" s="18">
        <v>0</v>
      </c>
      <c r="I46" s="17">
        <f>SUM(I44:I45)</f>
        <v>28</v>
      </c>
      <c r="J46" s="38">
        <f>(J44+J45)/2</f>
        <v>0.524</v>
      </c>
      <c r="K46" s="17">
        <f>SUM(K44:K45)</f>
        <v>21</v>
      </c>
      <c r="L46" s="38">
        <v>0.263</v>
      </c>
      <c r="M46" s="17">
        <f>SUM(M44:M45)</f>
        <v>5</v>
      </c>
      <c r="N46" s="38">
        <f>(N44+N45)/2</f>
        <v>0.08900000000000001</v>
      </c>
      <c r="O46" s="19">
        <f>(O44+O45)/2</f>
        <v>6.4</v>
      </c>
    </row>
    <row r="47" spans="1:15" ht="19.5" customHeight="1">
      <c r="A47" s="128" t="s">
        <v>45</v>
      </c>
      <c r="B47" s="129"/>
      <c r="C47" s="5"/>
      <c r="D47" s="15">
        <f>(D36+D39+D42+D46)/4</f>
        <v>54</v>
      </c>
      <c r="E47" s="15">
        <f>(E36+E39+E42+E46)/4</f>
        <v>54</v>
      </c>
      <c r="F47" s="15">
        <v>0</v>
      </c>
      <c r="G47" s="15">
        <v>0</v>
      </c>
      <c r="H47" s="56">
        <v>0</v>
      </c>
      <c r="I47" s="15">
        <v>31</v>
      </c>
      <c r="J47" s="56">
        <v>0.561</v>
      </c>
      <c r="K47" s="15">
        <v>16</v>
      </c>
      <c r="L47" s="56">
        <v>0.283</v>
      </c>
      <c r="M47" s="15">
        <v>8</v>
      </c>
      <c r="N47" s="56">
        <v>0.156</v>
      </c>
      <c r="O47" s="16">
        <v>6.6</v>
      </c>
    </row>
    <row r="48" spans="1:16" ht="15.75" customHeight="1">
      <c r="A48" s="144" t="s">
        <v>44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34" t="s">
        <v>20</v>
      </c>
    </row>
    <row r="49" spans="1:15" ht="15.75">
      <c r="A49" s="106">
        <v>1</v>
      </c>
      <c r="B49" s="135" t="s">
        <v>28</v>
      </c>
      <c r="C49" s="5">
        <v>6</v>
      </c>
      <c r="D49" s="2">
        <v>28</v>
      </c>
      <c r="E49" s="6">
        <v>28</v>
      </c>
      <c r="F49" s="12">
        <v>0</v>
      </c>
      <c r="G49" s="6">
        <v>0</v>
      </c>
      <c r="H49" s="7">
        <v>0</v>
      </c>
      <c r="I49" s="12">
        <v>6</v>
      </c>
      <c r="J49" s="36">
        <v>0.214</v>
      </c>
      <c r="K49" s="12">
        <v>19</v>
      </c>
      <c r="L49" s="36">
        <v>0.679</v>
      </c>
      <c r="M49" s="12">
        <v>3</v>
      </c>
      <c r="N49" s="36">
        <v>0.107</v>
      </c>
      <c r="O49" s="13">
        <v>7.1</v>
      </c>
    </row>
    <row r="50" spans="1:15" ht="15.75">
      <c r="A50" s="107"/>
      <c r="B50" s="136"/>
      <c r="C50" s="5">
        <v>8</v>
      </c>
      <c r="D50" s="2">
        <v>25</v>
      </c>
      <c r="E50" s="6">
        <v>25</v>
      </c>
      <c r="F50" s="12">
        <v>0</v>
      </c>
      <c r="G50" s="6">
        <v>0</v>
      </c>
      <c r="H50" s="7">
        <v>0</v>
      </c>
      <c r="I50" s="12">
        <v>10</v>
      </c>
      <c r="J50" s="36">
        <v>0.4</v>
      </c>
      <c r="K50" s="12">
        <v>14</v>
      </c>
      <c r="L50" s="36">
        <v>0.56</v>
      </c>
      <c r="M50" s="12">
        <v>1</v>
      </c>
      <c r="N50" s="36">
        <v>0.04</v>
      </c>
      <c r="O50" s="13">
        <v>7.1</v>
      </c>
    </row>
    <row r="51" spans="1:15" ht="15.75">
      <c r="A51" s="107"/>
      <c r="B51" s="136"/>
      <c r="C51" s="5">
        <v>9</v>
      </c>
      <c r="D51" s="2">
        <v>29</v>
      </c>
      <c r="E51" s="2">
        <v>29</v>
      </c>
      <c r="F51" s="39">
        <v>0</v>
      </c>
      <c r="G51" s="2">
        <v>0</v>
      </c>
      <c r="H51" s="27">
        <v>0</v>
      </c>
      <c r="I51" s="39">
        <v>7</v>
      </c>
      <c r="J51" s="41">
        <v>0.241</v>
      </c>
      <c r="K51" s="39">
        <v>21</v>
      </c>
      <c r="L51" s="41">
        <v>0.724</v>
      </c>
      <c r="M51" s="39">
        <v>1</v>
      </c>
      <c r="N51" s="41">
        <v>0.034</v>
      </c>
      <c r="O51" s="28">
        <v>7.3</v>
      </c>
    </row>
    <row r="52" spans="1:15" ht="15.75" customHeight="1">
      <c r="A52" s="158"/>
      <c r="B52" s="159"/>
      <c r="C52" s="80">
        <v>10</v>
      </c>
      <c r="D52" s="10">
        <v>30</v>
      </c>
      <c r="E52" s="10">
        <v>30</v>
      </c>
      <c r="F52" s="10">
        <v>0</v>
      </c>
      <c r="G52" s="10">
        <v>0</v>
      </c>
      <c r="H52" s="14">
        <v>0</v>
      </c>
      <c r="I52" s="10">
        <v>11</v>
      </c>
      <c r="J52" s="36">
        <v>0.367</v>
      </c>
      <c r="K52" s="81">
        <v>16</v>
      </c>
      <c r="L52" s="36">
        <v>0.533</v>
      </c>
      <c r="M52" s="81">
        <v>3</v>
      </c>
      <c r="N52" s="37">
        <v>0.1</v>
      </c>
      <c r="O52" s="13">
        <v>7</v>
      </c>
    </row>
    <row r="53" spans="1:15" ht="15.75">
      <c r="A53" s="24"/>
      <c r="B53" s="25" t="s">
        <v>17</v>
      </c>
      <c r="C53" s="20"/>
      <c r="D53" s="21">
        <f>SUM(D49:D52)</f>
        <v>112</v>
      </c>
      <c r="E53" s="22">
        <f>SUM(E49:E52)</f>
        <v>112</v>
      </c>
      <c r="F53" s="17">
        <v>0</v>
      </c>
      <c r="G53" s="22">
        <v>0</v>
      </c>
      <c r="H53" s="18">
        <v>0</v>
      </c>
      <c r="I53" s="17">
        <f>SUM(I49:I52)</f>
        <v>34</v>
      </c>
      <c r="J53" s="38">
        <v>0.225</v>
      </c>
      <c r="K53" s="17">
        <f>SUM(K49:K52)</f>
        <v>70</v>
      </c>
      <c r="L53" s="38">
        <v>0.434</v>
      </c>
      <c r="M53" s="17">
        <f>SUM(M49:M52)</f>
        <v>8</v>
      </c>
      <c r="N53" s="38">
        <v>0.091</v>
      </c>
      <c r="O53" s="19">
        <f>SUM(O49:O51)/3</f>
        <v>7.166666666666667</v>
      </c>
    </row>
    <row r="54" spans="1:15" ht="15.75">
      <c r="A54" s="106">
        <v>2</v>
      </c>
      <c r="B54" s="135" t="s">
        <v>18</v>
      </c>
      <c r="C54" s="5">
        <v>6</v>
      </c>
      <c r="D54" s="2">
        <v>28</v>
      </c>
      <c r="E54" s="6">
        <v>28</v>
      </c>
      <c r="F54" s="30">
        <v>0</v>
      </c>
      <c r="G54" s="31">
        <v>0</v>
      </c>
      <c r="H54" s="7">
        <v>0</v>
      </c>
      <c r="I54" s="30">
        <v>9</v>
      </c>
      <c r="J54" s="36">
        <v>0.321</v>
      </c>
      <c r="K54" s="30">
        <v>15</v>
      </c>
      <c r="L54" s="36">
        <v>0.536</v>
      </c>
      <c r="M54" s="30">
        <v>4</v>
      </c>
      <c r="N54" s="36">
        <v>0.143</v>
      </c>
      <c r="O54" s="32">
        <v>7.8</v>
      </c>
    </row>
    <row r="55" spans="1:15" ht="15.75">
      <c r="A55" s="160"/>
      <c r="B55" s="167"/>
      <c r="C55" s="5">
        <v>8</v>
      </c>
      <c r="D55" s="2">
        <v>25</v>
      </c>
      <c r="E55" s="6">
        <v>25</v>
      </c>
      <c r="F55" s="30">
        <v>0</v>
      </c>
      <c r="G55" s="31">
        <v>0</v>
      </c>
      <c r="H55" s="7">
        <v>0</v>
      </c>
      <c r="I55" s="30">
        <v>5</v>
      </c>
      <c r="J55" s="36">
        <v>0.2</v>
      </c>
      <c r="K55" s="30">
        <v>18</v>
      </c>
      <c r="L55" s="36">
        <v>0.72</v>
      </c>
      <c r="M55" s="30">
        <v>2</v>
      </c>
      <c r="N55" s="36">
        <v>0.08</v>
      </c>
      <c r="O55" s="32">
        <v>7.4</v>
      </c>
    </row>
    <row r="56" spans="1:15" ht="15.75">
      <c r="A56" s="160"/>
      <c r="B56" s="167"/>
      <c r="C56" s="5">
        <v>9</v>
      </c>
      <c r="D56" s="2">
        <v>29</v>
      </c>
      <c r="E56" s="2">
        <v>29</v>
      </c>
      <c r="F56" s="39">
        <v>0</v>
      </c>
      <c r="G56" s="2">
        <v>0</v>
      </c>
      <c r="H56" s="27">
        <v>0</v>
      </c>
      <c r="I56" s="39">
        <v>7</v>
      </c>
      <c r="J56" s="41" t="s">
        <v>52</v>
      </c>
      <c r="K56" s="39">
        <v>21</v>
      </c>
      <c r="L56" s="41">
        <v>0.724</v>
      </c>
      <c r="M56" s="39">
        <v>1</v>
      </c>
      <c r="N56" s="41">
        <v>0.034</v>
      </c>
      <c r="O56" s="28">
        <v>7.4</v>
      </c>
    </row>
    <row r="57" spans="1:15" ht="16.5" customHeight="1">
      <c r="A57" s="156"/>
      <c r="B57" s="157"/>
      <c r="C57" s="80">
        <v>10</v>
      </c>
      <c r="D57" s="10">
        <v>30</v>
      </c>
      <c r="E57" s="10">
        <v>30</v>
      </c>
      <c r="F57" s="10">
        <v>0</v>
      </c>
      <c r="G57" s="10">
        <v>0</v>
      </c>
      <c r="H57" s="14">
        <v>0</v>
      </c>
      <c r="I57" s="10">
        <v>8</v>
      </c>
      <c r="J57" s="37">
        <v>0.267</v>
      </c>
      <c r="K57" s="10">
        <v>19</v>
      </c>
      <c r="L57" s="37">
        <v>0.633</v>
      </c>
      <c r="M57" s="10">
        <v>3</v>
      </c>
      <c r="N57" s="37">
        <v>0.1</v>
      </c>
      <c r="O57" s="10">
        <v>7.7</v>
      </c>
    </row>
    <row r="58" spans="1:17" ht="15.75">
      <c r="A58" s="24"/>
      <c r="B58" s="25" t="s">
        <v>17</v>
      </c>
      <c r="C58" s="20"/>
      <c r="D58" s="21">
        <f>SUM(D54:D57)</f>
        <v>112</v>
      </c>
      <c r="E58" s="21">
        <f>SUM(E54:E57)</f>
        <v>112</v>
      </c>
      <c r="F58" s="21">
        <v>0</v>
      </c>
      <c r="G58" s="21">
        <v>0</v>
      </c>
      <c r="H58" s="26">
        <v>0</v>
      </c>
      <c r="I58" s="21">
        <f>SUM(I54:I57)</f>
        <v>29</v>
      </c>
      <c r="J58" s="40">
        <v>0.27</v>
      </c>
      <c r="K58" s="21">
        <f>SUM(K54:K57)</f>
        <v>73</v>
      </c>
      <c r="L58" s="40">
        <v>0.642</v>
      </c>
      <c r="M58" s="21">
        <f>SUM(M54:M57)</f>
        <v>10</v>
      </c>
      <c r="N58" s="40">
        <v>0.089</v>
      </c>
      <c r="O58" s="29">
        <f>(O54+O55+O56)/3</f>
        <v>7.533333333333334</v>
      </c>
      <c r="Q58" s="23"/>
    </row>
    <row r="59" spans="1:17" ht="37.5" customHeight="1">
      <c r="A59" s="24"/>
      <c r="B59" s="25" t="s">
        <v>43</v>
      </c>
      <c r="C59" s="20"/>
      <c r="D59" s="21">
        <v>98</v>
      </c>
      <c r="E59" s="21">
        <v>98</v>
      </c>
      <c r="F59" s="21">
        <v>0</v>
      </c>
      <c r="G59" s="21">
        <v>0</v>
      </c>
      <c r="H59" s="26">
        <v>0</v>
      </c>
      <c r="I59" s="21">
        <v>28</v>
      </c>
      <c r="J59" s="40">
        <v>0.248</v>
      </c>
      <c r="K59" s="21">
        <v>50</v>
      </c>
      <c r="L59" s="40">
        <v>0.538</v>
      </c>
      <c r="M59" s="21">
        <v>8</v>
      </c>
      <c r="N59" s="40">
        <v>0.09</v>
      </c>
      <c r="O59" s="29">
        <v>7.7</v>
      </c>
      <c r="Q59" s="23"/>
    </row>
    <row r="60" spans="1:15" ht="15.75">
      <c r="A60" s="106">
        <v>3</v>
      </c>
      <c r="B60" s="135" t="s">
        <v>19</v>
      </c>
      <c r="C60" s="5">
        <v>6</v>
      </c>
      <c r="D60" s="2">
        <v>28</v>
      </c>
      <c r="E60" s="6">
        <v>28</v>
      </c>
      <c r="F60" s="12">
        <v>0</v>
      </c>
      <c r="G60" s="6">
        <v>0</v>
      </c>
      <c r="H60" s="7">
        <v>0</v>
      </c>
      <c r="I60" s="12">
        <v>3</v>
      </c>
      <c r="J60" s="36">
        <v>0.107</v>
      </c>
      <c r="K60" s="12">
        <v>20</v>
      </c>
      <c r="L60" s="36">
        <v>0.714</v>
      </c>
      <c r="M60" s="12">
        <v>5</v>
      </c>
      <c r="N60" s="36">
        <v>0.179</v>
      </c>
      <c r="O60" s="13">
        <v>8.2</v>
      </c>
    </row>
    <row r="61" spans="1:15" ht="15.75">
      <c r="A61" s="107"/>
      <c r="B61" s="136"/>
      <c r="C61" s="5">
        <v>8</v>
      </c>
      <c r="D61" s="2">
        <v>25</v>
      </c>
      <c r="E61" s="6">
        <v>25</v>
      </c>
      <c r="F61" s="12">
        <v>0</v>
      </c>
      <c r="G61" s="6">
        <v>0</v>
      </c>
      <c r="H61" s="7">
        <v>0</v>
      </c>
      <c r="I61" s="12">
        <v>5</v>
      </c>
      <c r="J61" s="36">
        <v>0.2</v>
      </c>
      <c r="K61" s="12">
        <v>17</v>
      </c>
      <c r="L61" s="36">
        <v>0.68</v>
      </c>
      <c r="M61" s="12">
        <v>3</v>
      </c>
      <c r="N61" s="36">
        <v>0.12</v>
      </c>
      <c r="O61" s="13">
        <v>8</v>
      </c>
    </row>
    <row r="62" spans="1:15" ht="15.75">
      <c r="A62" s="107"/>
      <c r="B62" s="136"/>
      <c r="C62" s="5">
        <v>9</v>
      </c>
      <c r="D62" s="2">
        <v>29</v>
      </c>
      <c r="E62" s="2">
        <v>29</v>
      </c>
      <c r="F62" s="39">
        <v>0</v>
      </c>
      <c r="G62" s="2">
        <v>0</v>
      </c>
      <c r="H62" s="27">
        <v>0</v>
      </c>
      <c r="I62" s="39">
        <v>6</v>
      </c>
      <c r="J62" s="41">
        <v>0.207</v>
      </c>
      <c r="K62" s="39">
        <v>18</v>
      </c>
      <c r="L62" s="41">
        <v>0.621</v>
      </c>
      <c r="M62" s="39">
        <v>5</v>
      </c>
      <c r="N62" s="41">
        <v>0.172</v>
      </c>
      <c r="O62" s="28">
        <v>7.9</v>
      </c>
    </row>
    <row r="63" spans="1:15" ht="15.75" customHeight="1">
      <c r="A63" s="158"/>
      <c r="B63" s="159"/>
      <c r="C63" s="80">
        <v>10</v>
      </c>
      <c r="D63" s="10">
        <v>30</v>
      </c>
      <c r="E63" s="10">
        <v>30</v>
      </c>
      <c r="F63" s="10">
        <v>0</v>
      </c>
      <c r="G63" s="10">
        <v>0</v>
      </c>
      <c r="H63" s="14">
        <v>0</v>
      </c>
      <c r="I63" s="10">
        <v>3</v>
      </c>
      <c r="J63" s="37">
        <v>0.1</v>
      </c>
      <c r="K63" s="10">
        <v>23</v>
      </c>
      <c r="L63" s="37">
        <v>0.767</v>
      </c>
      <c r="M63" s="10">
        <v>4</v>
      </c>
      <c r="N63" s="37">
        <v>0.133</v>
      </c>
      <c r="O63" s="10">
        <v>8.3</v>
      </c>
    </row>
    <row r="64" spans="1:15" ht="15.75">
      <c r="A64" s="24"/>
      <c r="B64" s="25" t="s">
        <v>17</v>
      </c>
      <c r="C64" s="20"/>
      <c r="D64" s="21">
        <f>SUM(D60:D63)</f>
        <v>112</v>
      </c>
      <c r="E64" s="22">
        <f>SUM(E60:E63)</f>
        <v>112</v>
      </c>
      <c r="F64" s="17">
        <v>0</v>
      </c>
      <c r="G64" s="22">
        <v>0</v>
      </c>
      <c r="H64" s="18">
        <v>0</v>
      </c>
      <c r="I64" s="17">
        <f>SUM(I60:I63)</f>
        <v>17</v>
      </c>
      <c r="J64" s="38">
        <v>0.085</v>
      </c>
      <c r="K64" s="17">
        <f>SUM(K60:K63)</f>
        <v>78</v>
      </c>
      <c r="L64" s="38">
        <v>0.706</v>
      </c>
      <c r="M64" s="17">
        <f>SUM(M60:M63)</f>
        <v>17</v>
      </c>
      <c r="N64" s="38">
        <v>0.181</v>
      </c>
      <c r="O64" s="19">
        <v>8.3</v>
      </c>
    </row>
    <row r="65" spans="1:15" ht="15.75">
      <c r="A65" s="128" t="s">
        <v>46</v>
      </c>
      <c r="B65" s="129"/>
      <c r="C65" s="5"/>
      <c r="D65" s="15">
        <f>(D53+D58+D64)/3</f>
        <v>112</v>
      </c>
      <c r="E65" s="15">
        <f>(E53+E58+E64)/3</f>
        <v>112</v>
      </c>
      <c r="F65" s="15">
        <v>0</v>
      </c>
      <c r="G65" s="15">
        <v>0</v>
      </c>
      <c r="H65" s="15">
        <v>0</v>
      </c>
      <c r="I65" s="15">
        <v>19</v>
      </c>
      <c r="J65" s="56">
        <v>0.194</v>
      </c>
      <c r="K65" s="15">
        <v>65</v>
      </c>
      <c r="L65" s="56">
        <v>0.663</v>
      </c>
      <c r="M65" s="15">
        <v>14</v>
      </c>
      <c r="N65" s="56">
        <v>0.143</v>
      </c>
      <c r="O65" s="16">
        <f>(O53+O58+O64)/3</f>
        <v>7.666666666666667</v>
      </c>
    </row>
    <row r="66" spans="1:15" ht="21" customHeight="1">
      <c r="A66" s="144" t="s">
        <v>32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</row>
    <row r="67" spans="1:15" ht="27.75" customHeight="1">
      <c r="A67" s="106">
        <v>1</v>
      </c>
      <c r="B67" s="135" t="s">
        <v>40</v>
      </c>
      <c r="C67" s="2">
        <v>1</v>
      </c>
      <c r="D67" s="2">
        <v>25</v>
      </c>
      <c r="E67" s="6">
        <v>25</v>
      </c>
      <c r="F67" s="12">
        <v>0</v>
      </c>
      <c r="G67" s="6">
        <v>0</v>
      </c>
      <c r="H67" s="7">
        <v>0</v>
      </c>
      <c r="I67" s="12">
        <v>8</v>
      </c>
      <c r="J67" s="36">
        <v>0.32</v>
      </c>
      <c r="K67" s="12">
        <v>10</v>
      </c>
      <c r="L67" s="36">
        <v>0.4</v>
      </c>
      <c r="M67" s="12">
        <v>7</v>
      </c>
      <c r="N67" s="36">
        <v>0.28</v>
      </c>
      <c r="O67" s="13">
        <v>7.6</v>
      </c>
    </row>
    <row r="68" spans="1:15" ht="24" customHeight="1">
      <c r="A68" s="158"/>
      <c r="B68" s="159"/>
      <c r="C68" s="2">
        <v>4</v>
      </c>
      <c r="D68" s="2">
        <v>29</v>
      </c>
      <c r="E68" s="6">
        <v>29</v>
      </c>
      <c r="F68" s="12">
        <v>0</v>
      </c>
      <c r="G68" s="6">
        <v>0</v>
      </c>
      <c r="H68" s="7">
        <v>0</v>
      </c>
      <c r="I68" s="12">
        <v>0</v>
      </c>
      <c r="J68" s="36">
        <v>0</v>
      </c>
      <c r="K68" s="12">
        <v>0</v>
      </c>
      <c r="L68" s="36">
        <v>0</v>
      </c>
      <c r="M68" s="12">
        <v>0</v>
      </c>
      <c r="N68" s="36">
        <v>0</v>
      </c>
      <c r="O68" s="13">
        <v>0</v>
      </c>
    </row>
    <row r="69" spans="1:15" ht="15.75">
      <c r="A69" s="24"/>
      <c r="B69" s="25" t="s">
        <v>17</v>
      </c>
      <c r="C69" s="20"/>
      <c r="D69" s="21">
        <f>SUM(D67:D68)</f>
        <v>54</v>
      </c>
      <c r="E69" s="21">
        <f>SUM(E67:E68)</f>
        <v>54</v>
      </c>
      <c r="F69" s="21">
        <v>0</v>
      </c>
      <c r="G69" s="21">
        <v>0</v>
      </c>
      <c r="H69" s="26">
        <v>0</v>
      </c>
      <c r="I69" s="21">
        <f>SUM(I67:I68)</f>
        <v>8</v>
      </c>
      <c r="J69" s="40">
        <v>0.467</v>
      </c>
      <c r="K69" s="21">
        <f>SUM(K67:K68)</f>
        <v>10</v>
      </c>
      <c r="L69" s="40">
        <v>0.433</v>
      </c>
      <c r="M69" s="21">
        <f>SUM(M67:M68)</f>
        <v>7</v>
      </c>
      <c r="N69" s="40">
        <v>0.1</v>
      </c>
      <c r="O69" s="29">
        <v>7.6</v>
      </c>
    </row>
    <row r="70" spans="1:15" ht="15.75">
      <c r="A70" s="106">
        <v>2</v>
      </c>
      <c r="B70" s="135" t="s">
        <v>51</v>
      </c>
      <c r="C70" s="2">
        <v>1</v>
      </c>
      <c r="D70" s="2">
        <v>25</v>
      </c>
      <c r="E70" s="6">
        <v>25</v>
      </c>
      <c r="F70" s="12">
        <v>0</v>
      </c>
      <c r="G70" s="6">
        <v>0</v>
      </c>
      <c r="H70" s="7">
        <v>0</v>
      </c>
      <c r="I70" s="12">
        <v>0</v>
      </c>
      <c r="J70" s="36">
        <v>0</v>
      </c>
      <c r="K70" s="12">
        <v>0</v>
      </c>
      <c r="L70" s="36">
        <v>0</v>
      </c>
      <c r="M70" s="12">
        <v>0</v>
      </c>
      <c r="N70" s="36">
        <v>0</v>
      </c>
      <c r="O70" s="13">
        <v>0</v>
      </c>
    </row>
    <row r="71" spans="1:15" ht="15.75">
      <c r="A71" s="158"/>
      <c r="B71" s="159"/>
      <c r="C71" s="2">
        <v>4</v>
      </c>
      <c r="D71" s="2">
        <v>29</v>
      </c>
      <c r="E71" s="6">
        <v>29</v>
      </c>
      <c r="F71" s="12">
        <v>0</v>
      </c>
      <c r="G71" s="6">
        <v>0</v>
      </c>
      <c r="H71" s="7">
        <v>0</v>
      </c>
      <c r="I71" s="12">
        <v>11</v>
      </c>
      <c r="J71" s="36">
        <v>0.379</v>
      </c>
      <c r="K71" s="12">
        <v>16</v>
      </c>
      <c r="L71" s="36">
        <v>0.552</v>
      </c>
      <c r="M71" s="12">
        <v>2</v>
      </c>
      <c r="N71" s="36">
        <v>0.069</v>
      </c>
      <c r="O71" s="13">
        <v>6.8</v>
      </c>
    </row>
    <row r="72" spans="1:19" ht="15.75">
      <c r="A72" s="24"/>
      <c r="B72" s="25" t="s">
        <v>17</v>
      </c>
      <c r="C72" s="20"/>
      <c r="D72" s="21">
        <f>SUM(D70:D71)</f>
        <v>54</v>
      </c>
      <c r="E72" s="21">
        <f>SUM(E70:E71)</f>
        <v>54</v>
      </c>
      <c r="F72" s="21">
        <v>0</v>
      </c>
      <c r="G72" s="21">
        <v>0</v>
      </c>
      <c r="H72" s="26">
        <v>0</v>
      </c>
      <c r="I72" s="21">
        <f>SUM(I70:I71)</f>
        <v>11</v>
      </c>
      <c r="J72" s="40">
        <f>J70</f>
        <v>0</v>
      </c>
      <c r="K72" s="21">
        <f>SUM(K70:K71)</f>
        <v>16</v>
      </c>
      <c r="L72" s="40">
        <f>L70</f>
        <v>0</v>
      </c>
      <c r="M72" s="21">
        <f>SUM(M70:M71)</f>
        <v>2</v>
      </c>
      <c r="N72" s="40">
        <f>N70</f>
        <v>0</v>
      </c>
      <c r="O72" s="29">
        <v>6.8</v>
      </c>
      <c r="S72" s="34" t="s">
        <v>20</v>
      </c>
    </row>
    <row r="73" spans="1:15" ht="15.75">
      <c r="A73" s="106">
        <v>3</v>
      </c>
      <c r="B73" s="135" t="s">
        <v>31</v>
      </c>
      <c r="C73" s="2">
        <v>1</v>
      </c>
      <c r="D73" s="2">
        <v>25</v>
      </c>
      <c r="E73" s="6">
        <v>25</v>
      </c>
      <c r="F73" s="12">
        <v>0</v>
      </c>
      <c r="G73" s="6">
        <v>0</v>
      </c>
      <c r="H73" s="7">
        <v>0</v>
      </c>
      <c r="I73" s="12">
        <v>12</v>
      </c>
      <c r="J73" s="36">
        <v>0.48</v>
      </c>
      <c r="K73" s="12">
        <v>12</v>
      </c>
      <c r="L73" s="36">
        <v>0.48</v>
      </c>
      <c r="M73" s="12">
        <v>1</v>
      </c>
      <c r="N73" s="36">
        <v>0.04</v>
      </c>
      <c r="O73" s="13">
        <v>6.4</v>
      </c>
    </row>
    <row r="74" spans="1:15" ht="15.75">
      <c r="A74" s="158"/>
      <c r="B74" s="159"/>
      <c r="C74" s="2">
        <v>4</v>
      </c>
      <c r="D74" s="2">
        <v>29</v>
      </c>
      <c r="E74" s="6">
        <v>29</v>
      </c>
      <c r="F74" s="12">
        <v>0</v>
      </c>
      <c r="G74" s="6">
        <v>0</v>
      </c>
      <c r="H74" s="7">
        <v>0</v>
      </c>
      <c r="I74" s="12">
        <v>14</v>
      </c>
      <c r="J74" s="36">
        <v>0.483</v>
      </c>
      <c r="K74" s="12">
        <v>13</v>
      </c>
      <c r="L74" s="36">
        <v>0.448</v>
      </c>
      <c r="M74" s="12">
        <v>2</v>
      </c>
      <c r="N74" s="36">
        <v>0.069</v>
      </c>
      <c r="O74" s="13">
        <v>6.9</v>
      </c>
    </row>
    <row r="75" spans="1:15" ht="18" customHeight="1">
      <c r="A75" s="24"/>
      <c r="B75" s="25" t="s">
        <v>17</v>
      </c>
      <c r="C75" s="20"/>
      <c r="D75" s="21">
        <f>SUM(D73:D74)</f>
        <v>54</v>
      </c>
      <c r="E75" s="21">
        <f>SUM(E73:E74)</f>
        <v>54</v>
      </c>
      <c r="F75" s="21">
        <v>0</v>
      </c>
      <c r="G75" s="21">
        <v>0</v>
      </c>
      <c r="H75" s="26">
        <v>0</v>
      </c>
      <c r="I75" s="21">
        <f>SUM(I73:I74)</f>
        <v>26</v>
      </c>
      <c r="J75" s="40">
        <v>0.56</v>
      </c>
      <c r="K75" s="21">
        <v>18</v>
      </c>
      <c r="L75" s="40">
        <v>0.38</v>
      </c>
      <c r="M75" s="21">
        <v>3</v>
      </c>
      <c r="N75" s="40">
        <v>0.06</v>
      </c>
      <c r="O75" s="21">
        <v>6.4</v>
      </c>
    </row>
    <row r="76" spans="1:15" ht="35.25" customHeight="1">
      <c r="A76" s="24"/>
      <c r="B76" s="25" t="s">
        <v>43</v>
      </c>
      <c r="C76" s="20"/>
      <c r="D76" s="21">
        <v>55</v>
      </c>
      <c r="E76" s="21">
        <v>55</v>
      </c>
      <c r="F76" s="21">
        <v>0</v>
      </c>
      <c r="G76" s="21">
        <v>0</v>
      </c>
      <c r="H76" s="26">
        <v>0</v>
      </c>
      <c r="I76" s="21">
        <v>20</v>
      </c>
      <c r="J76" s="40">
        <v>0.529</v>
      </c>
      <c r="K76" s="21">
        <v>14</v>
      </c>
      <c r="L76" s="40">
        <v>0.391</v>
      </c>
      <c r="M76" s="21">
        <v>4</v>
      </c>
      <c r="N76" s="40">
        <v>0.08</v>
      </c>
      <c r="O76" s="21">
        <v>6.6</v>
      </c>
    </row>
    <row r="77" spans="1:15" ht="20.25" customHeight="1">
      <c r="A77" s="106">
        <v>4</v>
      </c>
      <c r="B77" s="161" t="s">
        <v>25</v>
      </c>
      <c r="C77" s="2">
        <v>1</v>
      </c>
      <c r="D77" s="2">
        <v>25</v>
      </c>
      <c r="E77" s="6">
        <v>25</v>
      </c>
      <c r="F77" s="12">
        <v>0</v>
      </c>
      <c r="G77" s="6">
        <v>0</v>
      </c>
      <c r="H77" s="7">
        <v>0</v>
      </c>
      <c r="I77" s="12">
        <v>7</v>
      </c>
      <c r="J77" s="36">
        <v>0.28</v>
      </c>
      <c r="K77" s="12">
        <v>13</v>
      </c>
      <c r="L77" s="36">
        <v>0.52</v>
      </c>
      <c r="M77" s="12">
        <v>5</v>
      </c>
      <c r="N77" s="36">
        <v>0.2</v>
      </c>
      <c r="O77" s="13">
        <v>7.6</v>
      </c>
    </row>
    <row r="78" spans="1:15" ht="15.75" customHeight="1">
      <c r="A78" s="158"/>
      <c r="B78" s="163"/>
      <c r="C78" s="2">
        <v>4</v>
      </c>
      <c r="D78" s="2">
        <v>29</v>
      </c>
      <c r="E78" s="2">
        <v>29</v>
      </c>
      <c r="F78" s="39">
        <v>0</v>
      </c>
      <c r="G78" s="2">
        <v>0</v>
      </c>
      <c r="H78" s="27">
        <v>0</v>
      </c>
      <c r="I78" s="39">
        <v>9</v>
      </c>
      <c r="J78" s="41">
        <v>0.311</v>
      </c>
      <c r="K78" s="39">
        <v>17</v>
      </c>
      <c r="L78" s="41">
        <v>0.586</v>
      </c>
      <c r="M78" s="39">
        <v>3</v>
      </c>
      <c r="N78" s="41">
        <v>0.103</v>
      </c>
      <c r="O78" s="28">
        <v>7.1</v>
      </c>
    </row>
    <row r="79" spans="1:15" ht="15.75">
      <c r="A79" s="24"/>
      <c r="B79" s="25" t="s">
        <v>17</v>
      </c>
      <c r="C79" s="20"/>
      <c r="D79" s="21">
        <f>SUM(D77:D78)</f>
        <v>54</v>
      </c>
      <c r="E79" s="21">
        <f>SUM(E77:E78)</f>
        <v>54</v>
      </c>
      <c r="F79" s="21">
        <v>0</v>
      </c>
      <c r="G79" s="21">
        <v>0</v>
      </c>
      <c r="H79" s="26">
        <v>0</v>
      </c>
      <c r="I79" s="21">
        <f>SUM(I77:I78)</f>
        <v>16</v>
      </c>
      <c r="J79" s="40">
        <v>0.324</v>
      </c>
      <c r="K79" s="21">
        <f>SUM(K77:K78)</f>
        <v>30</v>
      </c>
      <c r="L79" s="40">
        <v>0.464</v>
      </c>
      <c r="M79" s="21">
        <f>SUM(M77:M78)</f>
        <v>8</v>
      </c>
      <c r="N79" s="40">
        <v>0.214</v>
      </c>
      <c r="O79" s="21">
        <v>7.6</v>
      </c>
    </row>
    <row r="80" spans="1:15" ht="15.75">
      <c r="A80" s="128" t="s">
        <v>45</v>
      </c>
      <c r="B80" s="129"/>
      <c r="C80" s="83"/>
      <c r="D80" s="15">
        <f>(D69+D72+D75+D79)/4</f>
        <v>54</v>
      </c>
      <c r="E80" s="15">
        <f>(E69+E72+E75+E79)/4</f>
        <v>54</v>
      </c>
      <c r="F80" s="15">
        <v>0</v>
      </c>
      <c r="G80" s="15">
        <v>0</v>
      </c>
      <c r="H80" s="15">
        <v>0</v>
      </c>
      <c r="I80" s="15">
        <v>27</v>
      </c>
      <c r="J80" s="56">
        <v>0.491</v>
      </c>
      <c r="K80" s="15">
        <v>20</v>
      </c>
      <c r="L80" s="56">
        <v>0.364</v>
      </c>
      <c r="M80" s="15">
        <v>8</v>
      </c>
      <c r="N80" s="57">
        <v>0.145</v>
      </c>
      <c r="O80" s="16">
        <f>(O69+O72+O75+O79)/4</f>
        <v>7.1</v>
      </c>
    </row>
    <row r="81" spans="1:15" ht="60" customHeight="1">
      <c r="A81" s="168"/>
      <c r="B81" s="59" t="s">
        <v>29</v>
      </c>
      <c r="C81" s="59"/>
      <c r="D81" s="59"/>
      <c r="E81" s="59"/>
      <c r="F81" s="59"/>
      <c r="G81" s="59"/>
      <c r="H81" s="59"/>
      <c r="I81" s="89" t="s">
        <v>30</v>
      </c>
      <c r="J81" s="89"/>
      <c r="K81" s="89"/>
      <c r="L81" s="89"/>
      <c r="M81" s="33"/>
      <c r="N81" s="33"/>
      <c r="O81" s="45"/>
    </row>
    <row r="82" spans="1:15" ht="42" customHeight="1">
      <c r="A82" s="58"/>
      <c r="B82" s="63" t="s">
        <v>24</v>
      </c>
      <c r="C82" s="63"/>
      <c r="D82" s="63"/>
      <c r="E82" s="63"/>
      <c r="F82" s="63"/>
      <c r="G82" s="63"/>
      <c r="H82" s="63"/>
      <c r="I82" s="63"/>
      <c r="J82" s="63"/>
      <c r="K82" s="62"/>
      <c r="L82" s="62"/>
      <c r="M82" s="43"/>
      <c r="N82" s="43"/>
      <c r="O82" s="61"/>
    </row>
    <row r="83" spans="1:15" ht="21" customHeight="1">
      <c r="A83" s="58"/>
      <c r="M83" s="60"/>
      <c r="N83" s="60"/>
      <c r="O83" s="61"/>
    </row>
    <row r="84" spans="1:15" ht="19.5">
      <c r="A84" s="58"/>
      <c r="K84" s="64"/>
      <c r="L84" s="60"/>
      <c r="M84" s="60"/>
      <c r="N84" s="60"/>
      <c r="O84" s="61"/>
    </row>
    <row r="85" spans="1:15" ht="19.5">
      <c r="A85" s="58"/>
      <c r="B85" s="63"/>
      <c r="C85" s="63"/>
      <c r="D85" s="63"/>
      <c r="E85" s="63"/>
      <c r="F85" s="63"/>
      <c r="G85" s="63"/>
      <c r="H85" s="63"/>
      <c r="I85" s="63"/>
      <c r="J85" s="63"/>
      <c r="K85" s="64"/>
      <c r="L85" s="60"/>
      <c r="M85" s="60"/>
      <c r="N85" s="60"/>
      <c r="O85" s="61"/>
    </row>
    <row r="86" spans="1:15" ht="19.5">
      <c r="A86" s="58" t="s">
        <v>20</v>
      </c>
      <c r="B86" s="63"/>
      <c r="C86" s="63"/>
      <c r="D86" s="63"/>
      <c r="E86" s="63"/>
      <c r="F86" s="63"/>
      <c r="G86" s="63"/>
      <c r="H86" s="63"/>
      <c r="I86" s="63"/>
      <c r="J86" s="63"/>
      <c r="K86" s="64"/>
      <c r="L86" s="60"/>
      <c r="M86" s="60"/>
      <c r="N86" s="60"/>
      <c r="O86" s="45"/>
    </row>
    <row r="87" spans="1:15" ht="15.75">
      <c r="A87" s="44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3"/>
      <c r="M87" s="43"/>
      <c r="N87" s="43"/>
      <c r="O87" s="45"/>
    </row>
    <row r="88" spans="1:14" ht="15.75">
      <c r="A88" s="44"/>
      <c r="B88" s="44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93" ht="18">
      <c r="P93" s="62"/>
    </row>
    <row r="94" ht="18">
      <c r="P94" s="62"/>
    </row>
    <row r="95" spans="1:15" s="62" customFormat="1" ht="1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62" customFormat="1" ht="40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6" s="62" customFormat="1" ht="1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62" customFormat="1" ht="1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</sheetData>
  <sheetProtection/>
  <mergeCells count="60">
    <mergeCell ref="I81:L81"/>
    <mergeCell ref="A73:A74"/>
    <mergeCell ref="B73:B74"/>
    <mergeCell ref="B77:B78"/>
    <mergeCell ref="A77:A78"/>
    <mergeCell ref="B40:B41"/>
    <mergeCell ref="A40:A41"/>
    <mergeCell ref="A67:A68"/>
    <mergeCell ref="B67:B68"/>
    <mergeCell ref="B54:B57"/>
    <mergeCell ref="A1:O1"/>
    <mergeCell ref="A2:O2"/>
    <mergeCell ref="A5:A8"/>
    <mergeCell ref="B5:B8"/>
    <mergeCell ref="C5:C8"/>
    <mergeCell ref="A65:B65"/>
    <mergeCell ref="A60:A63"/>
    <mergeCell ref="B60:B63"/>
    <mergeCell ref="A49:A52"/>
    <mergeCell ref="A48:O48"/>
    <mergeCell ref="B37:B38"/>
    <mergeCell ref="A32:B32"/>
    <mergeCell ref="A33:O33"/>
    <mergeCell ref="A34:A35"/>
    <mergeCell ref="A80:B80"/>
    <mergeCell ref="A70:A71"/>
    <mergeCell ref="B70:B71"/>
    <mergeCell ref="B49:B52"/>
    <mergeCell ref="A54:A57"/>
    <mergeCell ref="A66:O66"/>
    <mergeCell ref="G5:N5"/>
    <mergeCell ref="G6:H7"/>
    <mergeCell ref="D7:D8"/>
    <mergeCell ref="E7:F7"/>
    <mergeCell ref="A47:B47"/>
    <mergeCell ref="A44:A45"/>
    <mergeCell ref="B44:B45"/>
    <mergeCell ref="B29:B30"/>
    <mergeCell ref="A29:A30"/>
    <mergeCell ref="A37:A38"/>
    <mergeCell ref="A17:A18"/>
    <mergeCell ref="K6:L7"/>
    <mergeCell ref="B22:B23"/>
    <mergeCell ref="A21:O21"/>
    <mergeCell ref="B34:B35"/>
    <mergeCell ref="A3:O3"/>
    <mergeCell ref="A10:A11"/>
    <mergeCell ref="M6:N7"/>
    <mergeCell ref="I6:J7"/>
    <mergeCell ref="D5:F6"/>
    <mergeCell ref="A22:A23"/>
    <mergeCell ref="A20:B20"/>
    <mergeCell ref="A13:A14"/>
    <mergeCell ref="B13:B14"/>
    <mergeCell ref="O5:O8"/>
    <mergeCell ref="B25:B26"/>
    <mergeCell ref="A25:A26"/>
    <mergeCell ref="A9:O9"/>
    <mergeCell ref="B10:B11"/>
    <mergeCell ref="B17:B1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2019-01-11T10:21:07Z</cp:lastPrinted>
  <dcterms:created xsi:type="dcterms:W3CDTF">1996-10-08T23:32:33Z</dcterms:created>
  <dcterms:modified xsi:type="dcterms:W3CDTF">2020-07-03T06:25:15Z</dcterms:modified>
  <cp:category/>
  <cp:version/>
  <cp:contentType/>
  <cp:contentStatus/>
</cp:coreProperties>
</file>